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mckernan\OneDrive - Herrera Environmental Consultants\Desktop\"/>
    </mc:Choice>
  </mc:AlternateContent>
  <xr:revisionPtr revIDLastSave="0" documentId="13_ncr:1_{533CE528-8D61-4B78-AFC6-A8BE1F8C7B43}" xr6:coauthVersionLast="47" xr6:coauthVersionMax="47" xr10:uidLastSave="{00000000-0000-0000-0000-000000000000}"/>
  <bookViews>
    <workbookView xWindow="-28920" yWindow="2415" windowWidth="29040" windowHeight="15840" xr2:uid="{1D114B65-2D2C-4C8E-8F80-D940BD3A39BD}"/>
  </bookViews>
  <sheets>
    <sheet name="HVOC GW Data" sheetId="3" r:id="rId1"/>
    <sheet name="CVOC-Geochem GW Data" sheetId="9" r:id="rId2"/>
    <sheet name="Time Trend_MW-1S" sheetId="2" r:id="rId3"/>
    <sheet name="Chart References" sheetId="4" r:id="rId4"/>
  </sheets>
  <definedNames>
    <definedName name="_xlnm._FilterDatabase" localSheetId="3" hidden="1">'Chart References'!$A$2:$L$176</definedName>
    <definedName name="_xlnm._FilterDatabase" localSheetId="1" hidden="1">'CVOC-Geochem GW Data'!$A$8:$G$41</definedName>
    <definedName name="_xlnm._FilterDatabase" localSheetId="0" hidden="1">'HVOC GW Data'!$A$6:$L$201</definedName>
    <definedName name="_Toc341689070" localSheetId="3">'Chart References'!$A$2</definedName>
    <definedName name="_Toc341689070" localSheetId="1">'CVOC-Geochem GW Data'!$A$1</definedName>
    <definedName name="_Toc341689070" localSheetId="0">'HVOC GW Data'!$A$1</definedName>
    <definedName name="_xlnm.Print_Area" localSheetId="3">'Chart References'!$A$2:$L$176</definedName>
    <definedName name="_xlnm.Print_Area" localSheetId="1">'CVOC-Geochem GW Data'!$A$1:$G$37</definedName>
    <definedName name="_xlnm.Print_Area" localSheetId="0">'HVOC GW Data'!$A$1:$L$202</definedName>
    <definedName name="_xlnm.Print_Titles" localSheetId="3">'Chart References'!$2:$5</definedName>
    <definedName name="_xlnm.Print_Titles" localSheetId="1">'CVOC-Geochem GW Data'!$1:$6</definedName>
    <definedName name="_xlnm.Print_Titles" localSheetId="0">'HVOC GW Data'!$1:$4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9" l="1"/>
  <c r="W9" i="9"/>
  <c r="V9" i="9"/>
  <c r="N28" i="3"/>
  <c r="N19" i="3"/>
  <c r="Q19" i="3"/>
  <c r="Q35" i="3"/>
  <c r="Q34" i="3"/>
  <c r="Q33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1" i="3"/>
  <c r="O11" i="3"/>
  <c r="P11" i="3"/>
  <c r="Q11" i="3"/>
  <c r="R11" i="3"/>
  <c r="N12" i="3"/>
  <c r="O12" i="3"/>
  <c r="P12" i="3"/>
  <c r="Q12" i="3"/>
  <c r="R12" i="3"/>
  <c r="N13" i="3"/>
  <c r="O13" i="3"/>
  <c r="P13" i="3"/>
  <c r="Q13" i="3"/>
  <c r="R13" i="3"/>
  <c r="N14" i="3"/>
  <c r="O14" i="3"/>
  <c r="P14" i="3"/>
  <c r="Q14" i="3"/>
  <c r="R14" i="3"/>
  <c r="N15" i="3"/>
  <c r="O15" i="3"/>
  <c r="P15" i="3"/>
  <c r="Q15" i="3"/>
  <c r="R15" i="3"/>
  <c r="N16" i="3"/>
  <c r="O16" i="3"/>
  <c r="P16" i="3"/>
  <c r="Q16" i="3"/>
  <c r="R16" i="3"/>
  <c r="N17" i="3"/>
  <c r="O17" i="3"/>
  <c r="P17" i="3"/>
  <c r="Q17" i="3"/>
  <c r="R17" i="3"/>
  <c r="N18" i="3"/>
  <c r="O18" i="3"/>
  <c r="P18" i="3"/>
  <c r="Q18" i="3"/>
  <c r="R18" i="3"/>
  <c r="O19" i="3"/>
  <c r="P19" i="3"/>
  <c r="R19" i="3"/>
  <c r="N20" i="3"/>
  <c r="O20" i="3"/>
  <c r="P20" i="3"/>
  <c r="Q20" i="3"/>
  <c r="R20" i="3"/>
  <c r="N21" i="3"/>
  <c r="O21" i="3"/>
  <c r="P21" i="3"/>
  <c r="Q21" i="3"/>
  <c r="R21" i="3"/>
  <c r="N22" i="3"/>
  <c r="O22" i="3"/>
  <c r="P22" i="3"/>
  <c r="Q22" i="3"/>
  <c r="R22" i="3"/>
  <c r="N23" i="3"/>
  <c r="O23" i="3"/>
  <c r="P23" i="3"/>
  <c r="Q23" i="3"/>
  <c r="R23" i="3"/>
  <c r="N24" i="3"/>
  <c r="O24" i="3"/>
  <c r="P24" i="3"/>
  <c r="Q24" i="3"/>
  <c r="R24" i="3"/>
  <c r="N25" i="3"/>
  <c r="O25" i="3"/>
  <c r="P25" i="3"/>
  <c r="Q25" i="3"/>
  <c r="R25" i="3"/>
  <c r="N26" i="3"/>
  <c r="O26" i="3"/>
  <c r="P26" i="3"/>
  <c r="Q26" i="3"/>
  <c r="R26" i="3"/>
  <c r="N27" i="3"/>
  <c r="O27" i="3"/>
  <c r="P27" i="3"/>
  <c r="Q27" i="3"/>
  <c r="R27" i="3"/>
  <c r="O28" i="3"/>
  <c r="P28" i="3"/>
  <c r="Q28" i="3"/>
  <c r="R28" i="3"/>
  <c r="N29" i="3"/>
  <c r="O29" i="3"/>
  <c r="P29" i="3"/>
  <c r="Q29" i="3"/>
  <c r="R29" i="3"/>
  <c r="N30" i="3"/>
  <c r="O30" i="3"/>
  <c r="P30" i="3"/>
  <c r="Q30" i="3"/>
  <c r="R30" i="3"/>
  <c r="N31" i="3"/>
  <c r="O31" i="3"/>
  <c r="P31" i="3"/>
  <c r="Q31" i="3"/>
  <c r="R31" i="3"/>
  <c r="N32" i="3"/>
  <c r="O32" i="3"/>
  <c r="P32" i="3"/>
  <c r="Q32" i="3"/>
  <c r="R32" i="3"/>
  <c r="N33" i="3"/>
  <c r="O33" i="3"/>
  <c r="P33" i="3"/>
  <c r="R33" i="3"/>
  <c r="N34" i="3"/>
  <c r="O34" i="3"/>
  <c r="P34" i="3"/>
  <c r="R34" i="3"/>
  <c r="N35" i="3"/>
  <c r="O35" i="3"/>
  <c r="P35" i="3"/>
  <c r="R35" i="3"/>
  <c r="R7" i="3"/>
  <c r="Q7" i="3"/>
  <c r="P7" i="3"/>
  <c r="O7" i="3"/>
  <c r="N7" i="3"/>
  <c r="R5" i="3"/>
  <c r="Q5" i="3"/>
  <c r="P5" i="3"/>
  <c r="O5" i="3"/>
  <c r="N5" i="3"/>
  <c r="S35" i="3" l="1"/>
  <c r="S26" i="3"/>
  <c r="S23" i="3"/>
  <c r="S9" i="3"/>
  <c r="S28" i="3"/>
  <c r="S20" i="3"/>
  <c r="S12" i="3"/>
  <c r="S8" i="3"/>
  <c r="S10" i="3"/>
  <c r="S16" i="3"/>
  <c r="S13" i="3"/>
  <c r="S27" i="3"/>
  <c r="S22" i="3"/>
  <c r="S15" i="3"/>
  <c r="S25" i="3"/>
  <c r="S18" i="3"/>
  <c r="S30" i="3"/>
  <c r="S31" i="3"/>
  <c r="S24" i="3"/>
  <c r="S21" i="3"/>
  <c r="S11" i="3"/>
  <c r="S34" i="3"/>
  <c r="S32" i="3"/>
  <c r="S29" i="3"/>
  <c r="S17" i="3"/>
  <c r="S14" i="3"/>
  <c r="S33" i="3"/>
  <c r="S19" i="3"/>
  <c r="S7" i="3"/>
</calcChain>
</file>

<file path=xl/sharedStrings.xml><?xml version="1.0" encoding="utf-8"?>
<sst xmlns="http://schemas.openxmlformats.org/spreadsheetml/2006/main" count="1529" uniqueCount="174">
  <si>
    <t>MW‑1s</t>
  </si>
  <si>
    <t>TCE</t>
  </si>
  <si>
    <t>cDCE</t>
  </si>
  <si>
    <t>tDCE</t>
  </si>
  <si>
    <t>1,1-DCE</t>
  </si>
  <si>
    <t>1,1-DCA</t>
  </si>
  <si>
    <t>PCE</t>
  </si>
  <si>
    <t>1,3-DCB</t>
  </si>
  <si>
    <t>1,4-DCB</t>
  </si>
  <si>
    <t>Chloroform</t>
  </si>
  <si>
    <t>11/26/03 (B&amp;C)</t>
  </si>
  <si>
    <t>MW‑1m</t>
  </si>
  <si>
    <t>MW‑1d</t>
  </si>
  <si>
    <t>MW‑2d</t>
  </si>
  <si>
    <t>MW‑3</t>
  </si>
  <si>
    <t>MW‑4</t>
  </si>
  <si>
    <t>MW‑5</t>
  </si>
  <si>
    <t>Established ground water CUL for this constituent is not available.</t>
  </si>
  <si>
    <t>ND (0.20)</t>
  </si>
  <si>
    <t>ND (1.0)</t>
  </si>
  <si>
    <t>ND (0.40)</t>
  </si>
  <si>
    <t>ND (2.0)</t>
  </si>
  <si>
    <t>ND (5.0)</t>
  </si>
  <si>
    <t>ND (0.50)</t>
  </si>
  <si>
    <t>Well</t>
  </si>
  <si>
    <t>Location</t>
  </si>
  <si>
    <t>Sample</t>
  </si>
  <si>
    <t>Date</t>
  </si>
  <si>
    <t>Vinyl</t>
  </si>
  <si>
    <t>Chloride</t>
  </si>
  <si>
    <t>MTCA CUL</t>
  </si>
  <si>
    <t>a = MTCA Method A Cleanup Level for Groundwater from WAC 173-340 Table 720-1</t>
  </si>
  <si>
    <t>–</t>
  </si>
  <si>
    <t>b = MTCA Method B Cleanup Level for Groundwater for Noncancer or Cancer, whichever is lower, from Department of Ecology Master CLARC tables, January 2023.</t>
  </si>
  <si>
    <t>ND = Not detected. Laboratory reporting limit (RL) is shown in parentheses.</t>
  </si>
  <si>
    <r>
      <t>160</t>
    </r>
    <r>
      <rPr>
        <b/>
        <i/>
        <vertAlign val="superscript"/>
        <sz val="9"/>
        <color theme="1"/>
        <rFont val="Segoe UI"/>
        <family val="2"/>
      </rPr>
      <t>b</t>
    </r>
    <r>
      <rPr>
        <b/>
        <i/>
        <sz val="9"/>
        <color theme="1"/>
        <rFont val="Segoe UI"/>
        <family val="2"/>
      </rPr>
      <t xml:space="preserve"> </t>
    </r>
  </si>
  <si>
    <r>
      <t>400</t>
    </r>
    <r>
      <rPr>
        <b/>
        <i/>
        <vertAlign val="superscript"/>
        <sz val="9"/>
        <color theme="1"/>
        <rFont val="Segoe UI"/>
        <family val="2"/>
      </rPr>
      <t xml:space="preserve"> b</t>
    </r>
  </si>
  <si>
    <r>
      <t>7.7</t>
    </r>
    <r>
      <rPr>
        <b/>
        <i/>
        <vertAlign val="superscript"/>
        <sz val="9"/>
        <color theme="1"/>
        <rFont val="Segoe UI"/>
        <family val="2"/>
      </rPr>
      <t xml:space="preserve"> b</t>
    </r>
  </si>
  <si>
    <r>
      <t>8.1</t>
    </r>
    <r>
      <rPr>
        <b/>
        <i/>
        <vertAlign val="superscript"/>
        <sz val="9"/>
        <color theme="1"/>
        <rFont val="Segoe UI"/>
        <family val="2"/>
      </rPr>
      <t>b</t>
    </r>
  </si>
  <si>
    <r>
      <t>1.4</t>
    </r>
    <r>
      <rPr>
        <b/>
        <i/>
        <vertAlign val="superscript"/>
        <sz val="9"/>
        <color theme="1"/>
        <rFont val="Segoe UI"/>
        <family val="2"/>
      </rPr>
      <t>b</t>
    </r>
  </si>
  <si>
    <t>PCE = Tetrachloroethylene</t>
  </si>
  <si>
    <t>TCE = Trichloroethylene</t>
  </si>
  <si>
    <t>cDCE = cis-1,2-Dichloroethene</t>
  </si>
  <si>
    <t>tDCE = trans-1,2-Dichloroethene</t>
  </si>
  <si>
    <t>1,1-DCE = 1,1-Dichloroethene</t>
  </si>
  <si>
    <t>1,1-DCA = 1,1-Dichloroethane</t>
  </si>
  <si>
    <t>1,4-DCB = 1,4-Dichlorobenzene</t>
  </si>
  <si>
    <t>1,3-DCB = 1,3-Dichlorobenzene</t>
  </si>
  <si>
    <t>– = Not available.</t>
  </si>
  <si>
    <r>
      <t>5</t>
    </r>
    <r>
      <rPr>
        <b/>
        <i/>
        <vertAlign val="superscript"/>
        <sz val="9"/>
        <color theme="1"/>
        <rFont val="Segoe UI"/>
        <family val="2"/>
      </rPr>
      <t>a</t>
    </r>
  </si>
  <si>
    <r>
      <t>16</t>
    </r>
    <r>
      <rPr>
        <b/>
        <i/>
        <vertAlign val="superscript"/>
        <sz val="9"/>
        <color theme="1"/>
        <rFont val="Segoe UI"/>
        <family val="2"/>
      </rPr>
      <t>b</t>
    </r>
  </si>
  <si>
    <r>
      <t>0.2</t>
    </r>
    <r>
      <rPr>
        <b/>
        <i/>
        <vertAlign val="superscript"/>
        <sz val="9"/>
        <color theme="1"/>
        <rFont val="Segoe UI"/>
        <family val="2"/>
      </rPr>
      <t>a</t>
    </r>
  </si>
  <si>
    <r>
      <t xml:space="preserve">Values shown in </t>
    </r>
    <r>
      <rPr>
        <b/>
        <sz val="8"/>
        <color theme="1"/>
        <rFont val="Segoe UI"/>
        <family val="2"/>
      </rPr>
      <t>bold</t>
    </r>
    <r>
      <rPr>
        <sz val="8"/>
        <color theme="1"/>
        <rFont val="Segoe UI"/>
        <family val="2"/>
      </rPr>
      <t xml:space="preserve"> were detected above the laboratory RL.</t>
    </r>
  </si>
  <si>
    <r>
      <t xml:space="preserve">Values shown in </t>
    </r>
    <r>
      <rPr>
        <b/>
        <sz val="8"/>
        <color theme="1"/>
        <rFont val="Segoe UI"/>
        <family val="2"/>
      </rPr>
      <t>bold and shaded</t>
    </r>
    <r>
      <rPr>
        <sz val="8"/>
        <color theme="1"/>
        <rFont val="Segoe UI"/>
        <family val="2"/>
      </rPr>
      <t xml:space="preserve"> were detected above the applicable Cleanup Level.</t>
    </r>
  </si>
  <si>
    <t>Samples were collected by Herrera Environmental Consultants, unless otherwise indicated.</t>
  </si>
  <si>
    <t>B&amp;C = Samples collected by Brown and Caldwell.</t>
  </si>
  <si>
    <t>03/03/04 (B&amp;C)</t>
  </si>
  <si>
    <t>02/12/01 (B&amp;C)</t>
  </si>
  <si>
    <t>05/17/01 (B&amp;C)</t>
  </si>
  <si>
    <t>Table 1. HVOC results for ground water samples collected at the Lakewood Towne Center site (µg/L.</t>
  </si>
  <si>
    <t>ND = Not detected. Laboratory reporting limit (RL is shown in parentheses.</t>
  </si>
  <si>
    <t>Sources: Herrera (2012; B&amp;C (2004b.</t>
  </si>
  <si>
    <t>PCE CUL: 5.0</t>
  </si>
  <si>
    <t>TCE CUL: 5.0</t>
  </si>
  <si>
    <t>cDCE CUL: 16</t>
  </si>
  <si>
    <t>VC CUL: 0.2</t>
  </si>
  <si>
    <t>MW-4M</t>
  </si>
  <si>
    <t>MW-5M</t>
  </si>
  <si>
    <t>MW-7S</t>
  </si>
  <si>
    <t>MW-8D</t>
  </si>
  <si>
    <t>a = MTCA Method A Cleanup Level for Groundwater from WAC 173-340 Table 720-1.</t>
  </si>
  <si>
    <t>B&amp;C Injections
(October 2003)</t>
  </si>
  <si>
    <t>VC</t>
  </si>
  <si>
    <t>(243.9 to 238.9)</t>
  </si>
  <si>
    <t>(231.8 to 229.3)</t>
  </si>
  <si>
    <t>(208.5 to 206.0)</t>
  </si>
  <si>
    <t>(198.1 to 195.6)</t>
  </si>
  <si>
    <t>(232.2 to 229.7)</t>
  </si>
  <si>
    <t>MW‑1S</t>
  </si>
  <si>
    <t>(243.7 to 238.7)</t>
  </si>
  <si>
    <t>MW‑1M</t>
  </si>
  <si>
    <t>Shallow Monitoring Wells</t>
  </si>
  <si>
    <t>Medium Monitoring Wells</t>
  </si>
  <si>
    <t>Deep Monitoring Wells</t>
  </si>
  <si>
    <t>MW‑2D</t>
  </si>
  <si>
    <t>The monitoring well screened elevations are shown in parentheses under the well location. Elevation is relative to NAVD88.</t>
  </si>
  <si>
    <t>MW-9</t>
  </si>
  <si>
    <t>MW-10</t>
  </si>
  <si>
    <t>b = MTCA Method B Cleanup Level for Groundwater for Noncancer or Cancer, whichever is lower, from Department of Ecology Master CLARC tables, February 2024.</t>
  </si>
  <si>
    <r>
      <t>SL for VI</t>
    </r>
    <r>
      <rPr>
        <b/>
        <vertAlign val="superscript"/>
        <sz val="9"/>
        <color theme="1"/>
        <rFont val="Segoe UI"/>
        <family val="2"/>
      </rPr>
      <t>c</t>
    </r>
  </si>
  <si>
    <t>c = MTCA Method B Groundwater Screening Level (SL) for Vapor Intrusion (VI), for Cancer or Noncancer, whichever is lower, from Department of Ecology Master CLARC tables, February 2024.</t>
  </si>
  <si>
    <t>Table 2. HVOCs in Groundwater. Lakewood Towne Center, Lakewood, Washington.</t>
  </si>
  <si>
    <t>Notes:</t>
  </si>
  <si>
    <r>
      <t xml:space="preserve">Values shown in </t>
    </r>
    <r>
      <rPr>
        <b/>
        <sz val="9"/>
        <color theme="1"/>
        <rFont val="Segoe UI"/>
        <family val="2"/>
      </rPr>
      <t>bold</t>
    </r>
    <r>
      <rPr>
        <sz val="9"/>
        <color theme="1"/>
        <rFont val="Segoe UI"/>
        <family val="2"/>
      </rPr>
      <t xml:space="preserve"> were detected above the laboratory RL.</t>
    </r>
  </si>
  <si>
    <r>
      <t xml:space="preserve">Values shown in </t>
    </r>
    <r>
      <rPr>
        <b/>
        <sz val="9"/>
        <color theme="1"/>
        <rFont val="Segoe UI"/>
        <family val="2"/>
      </rPr>
      <t>bold and shaded</t>
    </r>
    <r>
      <rPr>
        <sz val="9"/>
        <color theme="1"/>
        <rFont val="Segoe UI"/>
        <family val="2"/>
      </rPr>
      <t xml:space="preserve"> in gray were detected above the indicated MTCA CUL.</t>
    </r>
  </si>
  <si>
    <r>
      <t xml:space="preserve">Values shown in </t>
    </r>
    <r>
      <rPr>
        <b/>
        <sz val="9"/>
        <color theme="1"/>
        <rFont val="Segoe UI"/>
        <family val="2"/>
      </rPr>
      <t>bold and shaded</t>
    </r>
    <r>
      <rPr>
        <sz val="9"/>
        <color theme="1"/>
        <rFont val="Segoe UI"/>
        <family val="2"/>
      </rPr>
      <t xml:space="preserve"> in orange were detected above the indicated SL for VI.</t>
    </r>
  </si>
  <si>
    <r>
      <t xml:space="preserve">Values shown in </t>
    </r>
    <r>
      <rPr>
        <b/>
        <sz val="9"/>
        <color theme="1"/>
        <rFont val="Segoe UI"/>
        <family val="2"/>
      </rPr>
      <t>bold and shaded</t>
    </r>
    <r>
      <rPr>
        <sz val="9"/>
        <color theme="1"/>
        <rFont val="Segoe UI"/>
        <family val="2"/>
      </rPr>
      <t xml:space="preserve"> in orangish-gray were detected above both the indicated MTCA CUL and SL for VI.</t>
    </r>
  </si>
  <si>
    <r>
      <t>5</t>
    </r>
    <r>
      <rPr>
        <b/>
        <vertAlign val="superscript"/>
        <sz val="9"/>
        <color theme="1"/>
        <rFont val="Segoe UI"/>
        <family val="2"/>
      </rPr>
      <t>a</t>
    </r>
  </si>
  <si>
    <r>
      <t>16</t>
    </r>
    <r>
      <rPr>
        <b/>
        <vertAlign val="superscript"/>
        <sz val="9"/>
        <color theme="1"/>
        <rFont val="Segoe UI"/>
        <family val="2"/>
      </rPr>
      <t>b</t>
    </r>
  </si>
  <si>
    <r>
      <t>160</t>
    </r>
    <r>
      <rPr>
        <b/>
        <vertAlign val="superscript"/>
        <sz val="9"/>
        <color theme="1"/>
        <rFont val="Segoe UI"/>
        <family val="2"/>
      </rPr>
      <t>b</t>
    </r>
    <r>
      <rPr>
        <b/>
        <sz val="9"/>
        <color theme="1"/>
        <rFont val="Segoe UI"/>
        <family val="2"/>
      </rPr>
      <t xml:space="preserve"> </t>
    </r>
  </si>
  <si>
    <r>
      <t>400</t>
    </r>
    <r>
      <rPr>
        <b/>
        <vertAlign val="superscript"/>
        <sz val="9"/>
        <color theme="1"/>
        <rFont val="Segoe UI"/>
        <family val="2"/>
      </rPr>
      <t xml:space="preserve"> b</t>
    </r>
  </si>
  <si>
    <r>
      <t>7.7</t>
    </r>
    <r>
      <rPr>
        <b/>
        <vertAlign val="superscript"/>
        <sz val="9"/>
        <color theme="1"/>
        <rFont val="Segoe UI"/>
        <family val="2"/>
      </rPr>
      <t xml:space="preserve"> b</t>
    </r>
  </si>
  <si>
    <r>
      <t>0.2</t>
    </r>
    <r>
      <rPr>
        <b/>
        <vertAlign val="superscript"/>
        <sz val="9"/>
        <color theme="1"/>
        <rFont val="Segoe UI"/>
        <family val="2"/>
      </rPr>
      <t>a</t>
    </r>
  </si>
  <si>
    <r>
      <t>8.1</t>
    </r>
    <r>
      <rPr>
        <b/>
        <vertAlign val="superscript"/>
        <sz val="9"/>
        <color theme="1"/>
        <rFont val="Segoe UI"/>
        <family val="2"/>
      </rPr>
      <t>b</t>
    </r>
  </si>
  <si>
    <r>
      <t>1.4</t>
    </r>
    <r>
      <rPr>
        <b/>
        <vertAlign val="superscript"/>
        <sz val="9"/>
        <color theme="1"/>
        <rFont val="Segoe UI"/>
        <family val="2"/>
      </rPr>
      <t>b</t>
    </r>
  </si>
  <si>
    <t>Decommissioned Prior to May 2024</t>
  </si>
  <si>
    <t>g/mol</t>
  </si>
  <si>
    <t>µg/mol</t>
  </si>
  <si>
    <t>Total cVOCs</t>
  </si>
  <si>
    <t>µM</t>
  </si>
  <si>
    <t>Iron</t>
  </si>
  <si>
    <t>Total</t>
  </si>
  <si>
    <t>Dissolved</t>
  </si>
  <si>
    <t>Manganese</t>
  </si>
  <si>
    <t>TOC</t>
  </si>
  <si>
    <t>TOC = Total organic carbon</t>
  </si>
  <si>
    <t>Sulfate</t>
  </si>
  <si>
    <t>Nitrate</t>
  </si>
  <si>
    <t>Nitrite</t>
  </si>
  <si>
    <t>Phosphorus</t>
  </si>
  <si>
    <t>Ammonia</t>
  </si>
  <si>
    <t>BOD</t>
  </si>
  <si>
    <t>BOD = Biological oxygen demand</t>
  </si>
  <si>
    <t>TKN</t>
  </si>
  <si>
    <t>TKN = Total Kjeldahl nitrogen</t>
  </si>
  <si>
    <t>Nitrogen</t>
  </si>
  <si>
    <t>Nitrate +</t>
  </si>
  <si>
    <t>ND (2,000)</t>
  </si>
  <si>
    <t>ND (56)</t>
  </si>
  <si>
    <t>ND (10)</t>
  </si>
  <si>
    <t>ND (11)</t>
  </si>
  <si>
    <t>ND (1,000)</t>
  </si>
  <si>
    <t>ND (20)</t>
  </si>
  <si>
    <t>ND (53)</t>
  </si>
  <si>
    <t>pH</t>
  </si>
  <si>
    <t>Temp</t>
  </si>
  <si>
    <t>(°C)</t>
  </si>
  <si>
    <t>Sp. Cond.</t>
  </si>
  <si>
    <t>(µS/cm)</t>
  </si>
  <si>
    <t>D.O.</t>
  </si>
  <si>
    <t>(mg/L)</t>
  </si>
  <si>
    <t>ORP</t>
  </si>
  <si>
    <t>(mV)</t>
  </si>
  <si>
    <t>Temp. = Temperature in degrees Celsius (°C).</t>
  </si>
  <si>
    <t>Sp. Cond. = Specific conductivity in microSiemens per centimeter (µS/cm)</t>
  </si>
  <si>
    <t>D.O. = Dissolved oxygen in milligrams per liter (mg/L).</t>
  </si>
  <si>
    <t>ORP = Oxidation reduction potential in millivolts (mV).</t>
  </si>
  <si>
    <t>Ferrous</t>
  </si>
  <si>
    <t>Methane</t>
  </si>
  <si>
    <t>Ethane</t>
  </si>
  <si>
    <t>Ethene</t>
  </si>
  <si>
    <t>Acetylene</t>
  </si>
  <si>
    <t>ND (0.56)</t>
  </si>
  <si>
    <t>ND (0.58)</t>
  </si>
  <si>
    <t>ND (3.1)</t>
  </si>
  <si>
    <t>ND (150)</t>
  </si>
  <si>
    <t>Halogenated volatile organic compounds (HVOCs) analyzed by EPA Method 8260.</t>
  </si>
  <si>
    <t>Ferrous iron analyzed by SM3500-Fe B.</t>
  </si>
  <si>
    <t>Total and dissolved iron and manganese analyzed by EPA Method 6010D.</t>
  </si>
  <si>
    <t>Dissolved gases analyzed by RSK 175</t>
  </si>
  <si>
    <t>Geochemical Parameters</t>
  </si>
  <si>
    <t>HVOCs</t>
  </si>
  <si>
    <t>Metals</t>
  </si>
  <si>
    <t>Dissolved Gases</t>
  </si>
  <si>
    <t>Total organic carbon (TOC) analyzed by SM 5310B.</t>
  </si>
  <si>
    <t>Sulfate analyzed by ASTM D516-11.</t>
  </si>
  <si>
    <t>Nitrate and nitrite (as Nitrogen) analyzed by EPA 353.2.</t>
  </si>
  <si>
    <t>Phosphorus (total) analyzed by EPA Method 365.1.</t>
  </si>
  <si>
    <t>Ammonia (as Nitrogen) analyzed by SM 4500-NH3 D.</t>
  </si>
  <si>
    <t>All results are shown in micrograms per liter (µg/L).</t>
  </si>
  <si>
    <t>Total Kjeldahl nitrogen (TKN) analyzed by PA 351.2_2_1993.</t>
  </si>
  <si>
    <t>Total Nitrate + Nitrite analyzed by EPA 351.2_2+1993.</t>
  </si>
  <si>
    <t>Field Parameters</t>
  </si>
  <si>
    <t>Table 2. CVOCs and Groundwater Geochemistry. Lakewood Towne Center, Lakewood, Washington.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</si>
</sst>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i/>
      <sz val="9"/>
      <color theme="1"/>
      <name val="Segoe UI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b/>
      <sz val="8"/>
      <color theme="1"/>
      <name val="Segoe UI"/>
      <family val="2"/>
    </font>
    <font>
      <b/>
      <i/>
      <sz val="9"/>
      <color theme="1"/>
      <name val="Segoe UI"/>
      <family val="2"/>
    </font>
    <font>
      <b/>
      <i/>
      <vertAlign val="superscript"/>
      <sz val="9"/>
      <color theme="1"/>
      <name val="Segoe UI"/>
      <family val="2"/>
    </font>
    <font>
      <b/>
      <sz val="9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  <font>
      <b/>
      <vertAlign val="superscript"/>
      <sz val="9"/>
      <color theme="1"/>
      <name val="Segoe UI"/>
      <family val="2"/>
    </font>
    <font>
      <b/>
      <u/>
      <sz val="9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36CA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CD2B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64" fontId="12" fillId="5" borderId="0" xfId="0" applyNumberFormat="1" applyFont="1" applyFill="1" applyAlignment="1">
      <alignment vertical="center"/>
    </xf>
    <xf numFmtId="164" fontId="3" fillId="6" borderId="7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/>
    <xf numFmtId="164" fontId="0" fillId="0" borderId="0" xfId="0" applyNumberFormat="1"/>
    <xf numFmtId="164" fontId="2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wrapText="1"/>
    </xf>
    <xf numFmtId="0" fontId="13" fillId="5" borderId="0" xfId="0" applyFont="1" applyFill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164" fontId="3" fillId="8" borderId="15" xfId="0" applyNumberFormat="1" applyFont="1" applyFill="1" applyBorder="1" applyAlignment="1">
      <alignment horizontal="right" vertical="center"/>
    </xf>
    <xf numFmtId="0" fontId="3" fillId="9" borderId="6" xfId="0" applyFont="1" applyFill="1" applyBorder="1" applyAlignment="1">
      <alignment horizontal="center" vertical="center"/>
    </xf>
    <xf numFmtId="164" fontId="3" fillId="9" borderId="15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left" vertical="center"/>
    </xf>
    <xf numFmtId="0" fontId="5" fillId="9" borderId="1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1" fillId="8" borderId="0" xfId="0" applyFont="1" applyFill="1" applyAlignment="1">
      <alignment vertical="center"/>
    </xf>
    <xf numFmtId="164" fontId="1" fillId="8" borderId="0" xfId="0" applyNumberFormat="1" applyFont="1" applyFill="1"/>
    <xf numFmtId="0" fontId="1" fillId="8" borderId="0" xfId="0" applyFont="1" applyFill="1"/>
    <xf numFmtId="0" fontId="1" fillId="9" borderId="0" xfId="0" applyFont="1" applyFill="1" applyAlignment="1">
      <alignment vertical="center"/>
    </xf>
    <xf numFmtId="164" fontId="1" fillId="9" borderId="0" xfId="0" applyNumberFormat="1" applyFont="1" applyFill="1"/>
    <xf numFmtId="0" fontId="1" fillId="9" borderId="0" xfId="0" applyFont="1" applyFill="1"/>
    <xf numFmtId="0" fontId="1" fillId="10" borderId="0" xfId="0" applyFont="1" applyFill="1" applyAlignment="1">
      <alignment vertical="center"/>
    </xf>
    <xf numFmtId="164" fontId="1" fillId="10" borderId="0" xfId="0" applyNumberFormat="1" applyFont="1" applyFill="1"/>
    <xf numFmtId="0" fontId="1" fillId="10" borderId="0" xfId="0" applyFont="1" applyFill="1"/>
    <xf numFmtId="0" fontId="3" fillId="8" borderId="3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6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4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left" vertical="center"/>
    </xf>
    <xf numFmtId="0" fontId="3" fillId="7" borderId="19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7" borderId="19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1" fillId="0" borderId="6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6" borderId="0" xfId="0" applyFont="1" applyFill="1" applyAlignment="1">
      <alignment horizontal="centerContinuous" vertical="center"/>
    </xf>
    <xf numFmtId="0" fontId="3" fillId="6" borderId="20" xfId="0" applyFont="1" applyFill="1" applyBorder="1" applyAlignment="1">
      <alignment horizontal="centerContinuous" vertical="center"/>
    </xf>
    <xf numFmtId="0" fontId="3" fillId="6" borderId="13" xfId="0" applyFont="1" applyFill="1" applyBorder="1" applyAlignment="1">
      <alignment horizontal="centerContinuous" vertical="center"/>
    </xf>
    <xf numFmtId="0" fontId="3" fillId="6" borderId="12" xfId="0" applyFont="1" applyFill="1" applyBorder="1" applyAlignment="1">
      <alignment horizontal="centerContinuous" vertical="center"/>
    </xf>
    <xf numFmtId="0" fontId="3" fillId="6" borderId="26" xfId="0" applyFont="1" applyFill="1" applyBorder="1" applyAlignment="1">
      <alignment horizontal="centerContinuous" vertical="center"/>
    </xf>
    <xf numFmtId="0" fontId="3" fillId="6" borderId="19" xfId="0" applyFont="1" applyFill="1" applyBorder="1" applyAlignment="1">
      <alignment horizontal="centerContinuous" vertical="center"/>
    </xf>
    <xf numFmtId="0" fontId="3" fillId="6" borderId="3" xfId="0" applyFont="1" applyFill="1" applyBorder="1" applyAlignment="1">
      <alignment horizontal="centerContinuous" vertical="center"/>
    </xf>
    <xf numFmtId="0" fontId="3" fillId="6" borderId="1" xfId="0" applyFont="1" applyFill="1" applyBorder="1" applyAlignment="1">
      <alignment horizontal="centerContinuous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Continuous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Continuous" vertical="center"/>
    </xf>
    <xf numFmtId="0" fontId="3" fillId="6" borderId="30" xfId="0" applyFont="1" applyFill="1" applyBorder="1" applyAlignment="1">
      <alignment horizontal="centerContinuous" vertical="center"/>
    </xf>
    <xf numFmtId="0" fontId="3" fillId="6" borderId="5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left" vertical="center"/>
    </xf>
    <xf numFmtId="164" fontId="3" fillId="9" borderId="12" xfId="0" applyNumberFormat="1" applyFont="1" applyFill="1" applyBorder="1" applyAlignment="1">
      <alignment horizontal="right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left" vertical="center"/>
    </xf>
    <xf numFmtId="164" fontId="3" fillId="8" borderId="12" xfId="0" applyNumberFormat="1" applyFont="1" applyFill="1" applyBorder="1" applyAlignment="1">
      <alignment horizontal="right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vertical="center"/>
    </xf>
    <xf numFmtId="0" fontId="3" fillId="7" borderId="32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7" borderId="1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AF6"/>
      <color rgb="FFFFCC99"/>
      <color rgb="FFECD2B9"/>
      <color rgb="FF036CA8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CVOCs in MW-1S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112203836228322E-2"/>
          <c:y val="8.6305991855730069E-2"/>
          <c:w val="0.88869123352451329"/>
          <c:h val="0.85971316412673549"/>
        </c:manualLayout>
      </c:layout>
      <c:scatterChart>
        <c:scatterStyle val="lineMarker"/>
        <c:varyColors val="0"/>
        <c:ser>
          <c:idx val="1"/>
          <c:order val="0"/>
          <c:tx>
            <c:strRef>
              <c:f>'Chart References'!$C$4</c:f>
              <c:strCache>
                <c:ptCount val="1"/>
                <c:pt idx="0">
                  <c:v>PCE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26"/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ED-4238-AD38-8E112168BF8C}"/>
              </c:ext>
            </c:extLst>
          </c:dPt>
          <c:xVal>
            <c:numRef>
              <c:f>'Chart References'!$B$6:$B$35</c:f>
              <c:numCache>
                <c:formatCode>mm/dd/yy;@</c:formatCode>
                <c:ptCount val="30"/>
                <c:pt idx="0">
                  <c:v>36784</c:v>
                </c:pt>
                <c:pt idx="1">
                  <c:v>36934</c:v>
                </c:pt>
                <c:pt idx="2">
                  <c:v>37028</c:v>
                </c:pt>
                <c:pt idx="3">
                  <c:v>37118</c:v>
                </c:pt>
                <c:pt idx="4">
                  <c:v>37210</c:v>
                </c:pt>
                <c:pt idx="5">
                  <c:v>37307</c:v>
                </c:pt>
                <c:pt idx="6">
                  <c:v>37396</c:v>
                </c:pt>
                <c:pt idx="7">
                  <c:v>37487</c:v>
                </c:pt>
                <c:pt idx="8">
                  <c:v>37580</c:v>
                </c:pt>
                <c:pt idx="9">
                  <c:v>37672</c:v>
                </c:pt>
                <c:pt idx="10">
                  <c:v>37762</c:v>
                </c:pt>
                <c:pt idx="11">
                  <c:v>37854</c:v>
                </c:pt>
                <c:pt idx="12">
                  <c:v>37951</c:v>
                </c:pt>
                <c:pt idx="13">
                  <c:v>38049</c:v>
                </c:pt>
                <c:pt idx="14">
                  <c:v>38945</c:v>
                </c:pt>
                <c:pt idx="15">
                  <c:v>39127</c:v>
                </c:pt>
                <c:pt idx="16">
                  <c:v>39349</c:v>
                </c:pt>
                <c:pt idx="17">
                  <c:v>39520</c:v>
                </c:pt>
                <c:pt idx="18">
                  <c:v>39717</c:v>
                </c:pt>
                <c:pt idx="19">
                  <c:v>40080</c:v>
                </c:pt>
                <c:pt idx="20">
                  <c:v>40310</c:v>
                </c:pt>
                <c:pt idx="21">
                  <c:v>40500</c:v>
                </c:pt>
                <c:pt idx="22">
                  <c:v>40682</c:v>
                </c:pt>
                <c:pt idx="23">
                  <c:v>40869</c:v>
                </c:pt>
                <c:pt idx="24">
                  <c:v>41053</c:v>
                </c:pt>
                <c:pt idx="25">
                  <c:v>41221</c:v>
                </c:pt>
                <c:pt idx="26">
                  <c:v>44412</c:v>
                </c:pt>
                <c:pt idx="27">
                  <c:v>44776</c:v>
                </c:pt>
                <c:pt idx="28">
                  <c:v>45463</c:v>
                </c:pt>
              </c:numCache>
            </c:numRef>
          </c:xVal>
          <c:yVal>
            <c:numRef>
              <c:f>'Chart References'!$C$6:$C$35</c:f>
              <c:numCache>
                <c:formatCode>General</c:formatCode>
                <c:ptCount val="30"/>
                <c:pt idx="0">
                  <c:v>2.2000000000000002</c:v>
                </c:pt>
                <c:pt idx="1">
                  <c:v>1.2</c:v>
                </c:pt>
                <c:pt idx="2">
                  <c:v>2.2999999999999998</c:v>
                </c:pt>
                <c:pt idx="3">
                  <c:v>1.7</c:v>
                </c:pt>
                <c:pt idx="4">
                  <c:v>0.51</c:v>
                </c:pt>
                <c:pt idx="5">
                  <c:v>37</c:v>
                </c:pt>
                <c:pt idx="6">
                  <c:v>18</c:v>
                </c:pt>
                <c:pt idx="7">
                  <c:v>5.5</c:v>
                </c:pt>
                <c:pt idx="8">
                  <c:v>2.8</c:v>
                </c:pt>
                <c:pt idx="9">
                  <c:v>5.8</c:v>
                </c:pt>
                <c:pt idx="10">
                  <c:v>10</c:v>
                </c:pt>
                <c:pt idx="11">
                  <c:v>7.1</c:v>
                </c:pt>
                <c:pt idx="12">
                  <c:v>5</c:v>
                </c:pt>
                <c:pt idx="13">
                  <c:v>1.55</c:v>
                </c:pt>
                <c:pt idx="14">
                  <c:v>4.3</c:v>
                </c:pt>
                <c:pt idx="15">
                  <c:v>7.3</c:v>
                </c:pt>
                <c:pt idx="16">
                  <c:v>3.5</c:v>
                </c:pt>
                <c:pt idx="17">
                  <c:v>3.5</c:v>
                </c:pt>
                <c:pt idx="18">
                  <c:v>2.6</c:v>
                </c:pt>
                <c:pt idx="19">
                  <c:v>2.7</c:v>
                </c:pt>
                <c:pt idx="20">
                  <c:v>3.5</c:v>
                </c:pt>
                <c:pt idx="21">
                  <c:v>1</c:v>
                </c:pt>
                <c:pt idx="22">
                  <c:v>2.4</c:v>
                </c:pt>
                <c:pt idx="23">
                  <c:v>1.2</c:v>
                </c:pt>
                <c:pt idx="24">
                  <c:v>2.1</c:v>
                </c:pt>
                <c:pt idx="25">
                  <c:v>1.6</c:v>
                </c:pt>
                <c:pt idx="26">
                  <c:v>0.9</c:v>
                </c:pt>
                <c:pt idx="27">
                  <c:v>0.72</c:v>
                </c:pt>
                <c:pt idx="28">
                  <c:v>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67-49A4-806D-823FB97535D0}"/>
            </c:ext>
          </c:extLst>
        </c:ser>
        <c:ser>
          <c:idx val="2"/>
          <c:order val="1"/>
          <c:tx>
            <c:strRef>
              <c:f>'Chart References'!$D$4</c:f>
              <c:strCache>
                <c:ptCount val="1"/>
                <c:pt idx="0">
                  <c:v>TCE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dPt>
            <c:idx val="26"/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ED-4238-AD38-8E112168BF8C}"/>
              </c:ext>
            </c:extLst>
          </c:dPt>
          <c:xVal>
            <c:numRef>
              <c:f>'Chart References'!$B$6:$B$35</c:f>
              <c:numCache>
                <c:formatCode>mm/dd/yy;@</c:formatCode>
                <c:ptCount val="30"/>
                <c:pt idx="0">
                  <c:v>36784</c:v>
                </c:pt>
                <c:pt idx="1">
                  <c:v>36934</c:v>
                </c:pt>
                <c:pt idx="2">
                  <c:v>37028</c:v>
                </c:pt>
                <c:pt idx="3">
                  <c:v>37118</c:v>
                </c:pt>
                <c:pt idx="4">
                  <c:v>37210</c:v>
                </c:pt>
                <c:pt idx="5">
                  <c:v>37307</c:v>
                </c:pt>
                <c:pt idx="6">
                  <c:v>37396</c:v>
                </c:pt>
                <c:pt idx="7">
                  <c:v>37487</c:v>
                </c:pt>
                <c:pt idx="8">
                  <c:v>37580</c:v>
                </c:pt>
                <c:pt idx="9">
                  <c:v>37672</c:v>
                </c:pt>
                <c:pt idx="10">
                  <c:v>37762</c:v>
                </c:pt>
                <c:pt idx="11">
                  <c:v>37854</c:v>
                </c:pt>
                <c:pt idx="12">
                  <c:v>37951</c:v>
                </c:pt>
                <c:pt idx="13">
                  <c:v>38049</c:v>
                </c:pt>
                <c:pt idx="14">
                  <c:v>38945</c:v>
                </c:pt>
                <c:pt idx="15">
                  <c:v>39127</c:v>
                </c:pt>
                <c:pt idx="16">
                  <c:v>39349</c:v>
                </c:pt>
                <c:pt idx="17">
                  <c:v>39520</c:v>
                </c:pt>
                <c:pt idx="18">
                  <c:v>39717</c:v>
                </c:pt>
                <c:pt idx="19">
                  <c:v>40080</c:v>
                </c:pt>
                <c:pt idx="20">
                  <c:v>40310</c:v>
                </c:pt>
                <c:pt idx="21">
                  <c:v>40500</c:v>
                </c:pt>
                <c:pt idx="22">
                  <c:v>40682</c:v>
                </c:pt>
                <c:pt idx="23">
                  <c:v>40869</c:v>
                </c:pt>
                <c:pt idx="24">
                  <c:v>41053</c:v>
                </c:pt>
                <c:pt idx="25">
                  <c:v>41221</c:v>
                </c:pt>
                <c:pt idx="26">
                  <c:v>44412</c:v>
                </c:pt>
                <c:pt idx="27">
                  <c:v>44776</c:v>
                </c:pt>
                <c:pt idx="28">
                  <c:v>45463</c:v>
                </c:pt>
              </c:numCache>
            </c:numRef>
          </c:xVal>
          <c:yVal>
            <c:numRef>
              <c:f>'Chart References'!$D$6:$D$35</c:f>
              <c:numCache>
                <c:formatCode>General</c:formatCode>
                <c:ptCount val="30"/>
                <c:pt idx="0">
                  <c:v>19</c:v>
                </c:pt>
                <c:pt idx="1">
                  <c:v>15</c:v>
                </c:pt>
                <c:pt idx="2">
                  <c:v>18</c:v>
                </c:pt>
                <c:pt idx="3">
                  <c:v>14</c:v>
                </c:pt>
                <c:pt idx="4">
                  <c:v>9.1</c:v>
                </c:pt>
                <c:pt idx="5">
                  <c:v>68</c:v>
                </c:pt>
                <c:pt idx="6">
                  <c:v>37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28</c:v>
                </c:pt>
                <c:pt idx="11">
                  <c:v>20</c:v>
                </c:pt>
                <c:pt idx="12">
                  <c:v>13.2</c:v>
                </c:pt>
                <c:pt idx="13">
                  <c:v>6.26</c:v>
                </c:pt>
                <c:pt idx="14">
                  <c:v>15</c:v>
                </c:pt>
                <c:pt idx="15">
                  <c:v>26</c:v>
                </c:pt>
                <c:pt idx="16">
                  <c:v>9.5</c:v>
                </c:pt>
                <c:pt idx="17">
                  <c:v>13</c:v>
                </c:pt>
                <c:pt idx="18">
                  <c:v>7.4</c:v>
                </c:pt>
                <c:pt idx="19">
                  <c:v>7.4</c:v>
                </c:pt>
                <c:pt idx="20">
                  <c:v>9.3000000000000007</c:v>
                </c:pt>
                <c:pt idx="21">
                  <c:v>6.7</c:v>
                </c:pt>
                <c:pt idx="22">
                  <c:v>5.0999999999999996</c:v>
                </c:pt>
                <c:pt idx="23">
                  <c:v>4.9000000000000004</c:v>
                </c:pt>
                <c:pt idx="24">
                  <c:v>5.0999999999999996</c:v>
                </c:pt>
                <c:pt idx="25">
                  <c:v>4.2</c:v>
                </c:pt>
                <c:pt idx="26">
                  <c:v>1.6</c:v>
                </c:pt>
                <c:pt idx="27">
                  <c:v>1.7</c:v>
                </c:pt>
                <c:pt idx="28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67-49A4-806D-823FB97535D0}"/>
            </c:ext>
          </c:extLst>
        </c:ser>
        <c:ser>
          <c:idx val="3"/>
          <c:order val="2"/>
          <c:tx>
            <c:strRef>
              <c:f>'Chart References'!$E$4</c:f>
              <c:strCache>
                <c:ptCount val="1"/>
                <c:pt idx="0">
                  <c:v>cDCE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>
                  <a:lumMod val="50000"/>
                </a:schemeClr>
              </a:solidFill>
              <a:ln w="9525">
                <a:noFill/>
              </a:ln>
              <a:effectLst/>
            </c:spPr>
          </c:marker>
          <c:dPt>
            <c:idx val="26"/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ED-4238-AD38-8E112168BF8C}"/>
              </c:ext>
            </c:extLst>
          </c:dPt>
          <c:xVal>
            <c:numRef>
              <c:f>'Chart References'!$B$6:$B$35</c:f>
              <c:numCache>
                <c:formatCode>mm/dd/yy;@</c:formatCode>
                <c:ptCount val="30"/>
                <c:pt idx="0">
                  <c:v>36784</c:v>
                </c:pt>
                <c:pt idx="1">
                  <c:v>36934</c:v>
                </c:pt>
                <c:pt idx="2">
                  <c:v>37028</c:v>
                </c:pt>
                <c:pt idx="3">
                  <c:v>37118</c:v>
                </c:pt>
                <c:pt idx="4">
                  <c:v>37210</c:v>
                </c:pt>
                <c:pt idx="5">
                  <c:v>37307</c:v>
                </c:pt>
                <c:pt idx="6">
                  <c:v>37396</c:v>
                </c:pt>
                <c:pt idx="7">
                  <c:v>37487</c:v>
                </c:pt>
                <c:pt idx="8">
                  <c:v>37580</c:v>
                </c:pt>
                <c:pt idx="9">
                  <c:v>37672</c:v>
                </c:pt>
                <c:pt idx="10">
                  <c:v>37762</c:v>
                </c:pt>
                <c:pt idx="11">
                  <c:v>37854</c:v>
                </c:pt>
                <c:pt idx="12">
                  <c:v>37951</c:v>
                </c:pt>
                <c:pt idx="13">
                  <c:v>38049</c:v>
                </c:pt>
                <c:pt idx="14">
                  <c:v>38945</c:v>
                </c:pt>
                <c:pt idx="15">
                  <c:v>39127</c:v>
                </c:pt>
                <c:pt idx="16">
                  <c:v>39349</c:v>
                </c:pt>
                <c:pt idx="17">
                  <c:v>39520</c:v>
                </c:pt>
                <c:pt idx="18">
                  <c:v>39717</c:v>
                </c:pt>
                <c:pt idx="19">
                  <c:v>40080</c:v>
                </c:pt>
                <c:pt idx="20">
                  <c:v>40310</c:v>
                </c:pt>
                <c:pt idx="21">
                  <c:v>40500</c:v>
                </c:pt>
                <c:pt idx="22">
                  <c:v>40682</c:v>
                </c:pt>
                <c:pt idx="23">
                  <c:v>40869</c:v>
                </c:pt>
                <c:pt idx="24">
                  <c:v>41053</c:v>
                </c:pt>
                <c:pt idx="25">
                  <c:v>41221</c:v>
                </c:pt>
                <c:pt idx="26">
                  <c:v>44412</c:v>
                </c:pt>
                <c:pt idx="27">
                  <c:v>44776</c:v>
                </c:pt>
                <c:pt idx="28">
                  <c:v>45463</c:v>
                </c:pt>
              </c:numCache>
            </c:numRef>
          </c:xVal>
          <c:yVal>
            <c:numRef>
              <c:f>'Chart References'!$E$6:$E$35</c:f>
              <c:numCache>
                <c:formatCode>General</c:formatCode>
                <c:ptCount val="30"/>
                <c:pt idx="0">
                  <c:v>670</c:v>
                </c:pt>
                <c:pt idx="1">
                  <c:v>390</c:v>
                </c:pt>
                <c:pt idx="2">
                  <c:v>600</c:v>
                </c:pt>
                <c:pt idx="3">
                  <c:v>490</c:v>
                </c:pt>
                <c:pt idx="4">
                  <c:v>320</c:v>
                </c:pt>
                <c:pt idx="5">
                  <c:v>540</c:v>
                </c:pt>
                <c:pt idx="6">
                  <c:v>520</c:v>
                </c:pt>
                <c:pt idx="7">
                  <c:v>540</c:v>
                </c:pt>
                <c:pt idx="8">
                  <c:v>330</c:v>
                </c:pt>
                <c:pt idx="9">
                  <c:v>290</c:v>
                </c:pt>
                <c:pt idx="10">
                  <c:v>470</c:v>
                </c:pt>
                <c:pt idx="11">
                  <c:v>400</c:v>
                </c:pt>
                <c:pt idx="12">
                  <c:v>212</c:v>
                </c:pt>
                <c:pt idx="13">
                  <c:v>420</c:v>
                </c:pt>
                <c:pt idx="14">
                  <c:v>220</c:v>
                </c:pt>
                <c:pt idx="15">
                  <c:v>370</c:v>
                </c:pt>
                <c:pt idx="16">
                  <c:v>140</c:v>
                </c:pt>
                <c:pt idx="17">
                  <c:v>370</c:v>
                </c:pt>
                <c:pt idx="18">
                  <c:v>110</c:v>
                </c:pt>
                <c:pt idx="19">
                  <c:v>95</c:v>
                </c:pt>
                <c:pt idx="20">
                  <c:v>260</c:v>
                </c:pt>
                <c:pt idx="21">
                  <c:v>110</c:v>
                </c:pt>
                <c:pt idx="22">
                  <c:v>120</c:v>
                </c:pt>
                <c:pt idx="23">
                  <c:v>83</c:v>
                </c:pt>
                <c:pt idx="24">
                  <c:v>130</c:v>
                </c:pt>
                <c:pt idx="25">
                  <c:v>61</c:v>
                </c:pt>
                <c:pt idx="26">
                  <c:v>3.3</c:v>
                </c:pt>
                <c:pt idx="27">
                  <c:v>3</c:v>
                </c:pt>
                <c:pt idx="28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67-49A4-806D-823FB97535D0}"/>
            </c:ext>
          </c:extLst>
        </c:ser>
        <c:ser>
          <c:idx val="0"/>
          <c:order val="3"/>
          <c:tx>
            <c:strRef>
              <c:f>'Chart References'!$I$3</c:f>
              <c:strCache>
                <c:ptCount val="1"/>
                <c:pt idx="0">
                  <c:v>VC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26"/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ED-4238-AD38-8E112168BF8C}"/>
              </c:ext>
            </c:extLst>
          </c:dPt>
          <c:xVal>
            <c:numRef>
              <c:f>'Chart References'!$B$6:$B$35</c:f>
              <c:numCache>
                <c:formatCode>mm/dd/yy;@</c:formatCode>
                <c:ptCount val="30"/>
                <c:pt idx="0">
                  <c:v>36784</c:v>
                </c:pt>
                <c:pt idx="1">
                  <c:v>36934</c:v>
                </c:pt>
                <c:pt idx="2">
                  <c:v>37028</c:v>
                </c:pt>
                <c:pt idx="3">
                  <c:v>37118</c:v>
                </c:pt>
                <c:pt idx="4">
                  <c:v>37210</c:v>
                </c:pt>
                <c:pt idx="5">
                  <c:v>37307</c:v>
                </c:pt>
                <c:pt idx="6">
                  <c:v>37396</c:v>
                </c:pt>
                <c:pt idx="7">
                  <c:v>37487</c:v>
                </c:pt>
                <c:pt idx="8">
                  <c:v>37580</c:v>
                </c:pt>
                <c:pt idx="9">
                  <c:v>37672</c:v>
                </c:pt>
                <c:pt idx="10">
                  <c:v>37762</c:v>
                </c:pt>
                <c:pt idx="11">
                  <c:v>37854</c:v>
                </c:pt>
                <c:pt idx="12">
                  <c:v>37951</c:v>
                </c:pt>
                <c:pt idx="13">
                  <c:v>38049</c:v>
                </c:pt>
                <c:pt idx="14">
                  <c:v>38945</c:v>
                </c:pt>
                <c:pt idx="15">
                  <c:v>39127</c:v>
                </c:pt>
                <c:pt idx="16">
                  <c:v>39349</c:v>
                </c:pt>
                <c:pt idx="17">
                  <c:v>39520</c:v>
                </c:pt>
                <c:pt idx="18">
                  <c:v>39717</c:v>
                </c:pt>
                <c:pt idx="19">
                  <c:v>40080</c:v>
                </c:pt>
                <c:pt idx="20">
                  <c:v>40310</c:v>
                </c:pt>
                <c:pt idx="21">
                  <c:v>40500</c:v>
                </c:pt>
                <c:pt idx="22">
                  <c:v>40682</c:v>
                </c:pt>
                <c:pt idx="23">
                  <c:v>40869</c:v>
                </c:pt>
                <c:pt idx="24">
                  <c:v>41053</c:v>
                </c:pt>
                <c:pt idx="25">
                  <c:v>41221</c:v>
                </c:pt>
                <c:pt idx="26">
                  <c:v>44412</c:v>
                </c:pt>
                <c:pt idx="27">
                  <c:v>44776</c:v>
                </c:pt>
                <c:pt idx="28">
                  <c:v>45463</c:v>
                </c:pt>
              </c:numCache>
            </c:numRef>
          </c:xVal>
          <c:yVal>
            <c:numRef>
              <c:f>'Chart References'!$I$6:$I$35</c:f>
              <c:numCache>
                <c:formatCode>General</c:formatCode>
                <c:ptCount val="30"/>
                <c:pt idx="0">
                  <c:v>52</c:v>
                </c:pt>
                <c:pt idx="1">
                  <c:v>47</c:v>
                </c:pt>
                <c:pt idx="2">
                  <c:v>41</c:v>
                </c:pt>
                <c:pt idx="3">
                  <c:v>40</c:v>
                </c:pt>
                <c:pt idx="4">
                  <c:v>59</c:v>
                </c:pt>
                <c:pt idx="5">
                  <c:v>28</c:v>
                </c:pt>
                <c:pt idx="6">
                  <c:v>25</c:v>
                </c:pt>
                <c:pt idx="7">
                  <c:v>31</c:v>
                </c:pt>
                <c:pt idx="8">
                  <c:v>58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30.1</c:v>
                </c:pt>
                <c:pt idx="13">
                  <c:v>91.8</c:v>
                </c:pt>
                <c:pt idx="14">
                  <c:v>28</c:v>
                </c:pt>
                <c:pt idx="15">
                  <c:v>20</c:v>
                </c:pt>
                <c:pt idx="16">
                  <c:v>20</c:v>
                </c:pt>
                <c:pt idx="17">
                  <c:v>26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17</c:v>
                </c:pt>
                <c:pt idx="22">
                  <c:v>9.1999999999999993</c:v>
                </c:pt>
                <c:pt idx="23">
                  <c:v>15</c:v>
                </c:pt>
                <c:pt idx="24">
                  <c:v>9</c:v>
                </c:pt>
                <c:pt idx="25">
                  <c:v>11</c:v>
                </c:pt>
                <c:pt idx="26">
                  <c:v>1.3</c:v>
                </c:pt>
                <c:pt idx="27">
                  <c:v>0.81</c:v>
                </c:pt>
                <c:pt idx="28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67-49A4-806D-823FB97535D0}"/>
            </c:ext>
          </c:extLst>
        </c:ser>
        <c:ser>
          <c:idx val="4"/>
          <c:order val="4"/>
          <c:tx>
            <c:strRef>
              <c:f>'Chart References'!$O$2</c:f>
              <c:strCache>
                <c:ptCount val="1"/>
                <c:pt idx="0">
                  <c:v>PCE CUL: 5.0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9949314544557635E-2"/>
                  <c:y val="-1.713884906959519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ED-4238-AD38-8E112168B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Segoe UI Light" panose="020B0502040204020203" pitchFamily="34" charset="0"/>
                    <a:ea typeface="+mn-ea"/>
                    <a:cs typeface="Segoe UI Light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'Chart References'!$P$1:$Q$1</c:f>
              <c:numCache>
                <c:formatCode>m/d/yyyy</c:formatCode>
                <c:ptCount val="2"/>
                <c:pt idx="0">
                  <c:v>36526</c:v>
                </c:pt>
                <c:pt idx="1">
                  <c:v>45658</c:v>
                </c:pt>
              </c:numCache>
            </c:numRef>
          </c:xVal>
          <c:yVal>
            <c:numRef>
              <c:f>'Chart References'!$P$2:$Q$2</c:f>
              <c:numCache>
                <c:formatCode>General</c:formatCode>
                <c:ptCount val="2"/>
                <c:pt idx="0">
                  <c:v>5.0999999999999996</c:v>
                </c:pt>
                <c:pt idx="1">
                  <c:v>5.0999999999999996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A67-49A4-806D-823FB97535D0}"/>
            </c:ext>
          </c:extLst>
        </c:ser>
        <c:ser>
          <c:idx val="5"/>
          <c:order val="5"/>
          <c:tx>
            <c:strRef>
              <c:f>'Chart References'!$O$3</c:f>
              <c:strCache>
                <c:ptCount val="1"/>
                <c:pt idx="0">
                  <c:v>TCE CUL: 5.0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0194868397796318E-2"/>
                  <c:y val="1.713884906959512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ED-4238-AD38-8E112168B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Segoe UI Light" panose="020B0502040204020203" pitchFamily="34" charset="0"/>
                    <a:ea typeface="+mn-ea"/>
                    <a:cs typeface="Segoe UI Light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'Chart References'!$P$1:$Q$1</c:f>
              <c:numCache>
                <c:formatCode>m/d/yyyy</c:formatCode>
                <c:ptCount val="2"/>
                <c:pt idx="0">
                  <c:v>36526</c:v>
                </c:pt>
                <c:pt idx="1">
                  <c:v>45658</c:v>
                </c:pt>
              </c:numCache>
            </c:numRef>
          </c:xVal>
          <c:yVal>
            <c:numRef>
              <c:f>'Chart References'!$P$3:$Q$3</c:f>
              <c:numCache>
                <c:formatCode>General</c:formatCode>
                <c:ptCount val="2"/>
                <c:pt idx="0">
                  <c:v>4.9000000000000004</c:v>
                </c:pt>
                <c:pt idx="1">
                  <c:v>4.9000000000000004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A67-49A4-806D-823FB97535D0}"/>
            </c:ext>
          </c:extLst>
        </c:ser>
        <c:ser>
          <c:idx val="6"/>
          <c:order val="6"/>
          <c:tx>
            <c:strRef>
              <c:f>'Chart References'!$O$4</c:f>
              <c:strCache>
                <c:ptCount val="1"/>
                <c:pt idx="0">
                  <c:v>cDCE CUL: 16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9769680414026655E-2"/>
                  <c:y val="1.512073787230370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ED-4238-AD38-8E112168B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Segoe UI Light" panose="020B0502040204020203" pitchFamily="34" charset="0"/>
                    <a:ea typeface="+mn-ea"/>
                    <a:cs typeface="Segoe UI Light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'Chart References'!$P$1:$Q$1</c:f>
              <c:numCache>
                <c:formatCode>m/d/yyyy</c:formatCode>
                <c:ptCount val="2"/>
                <c:pt idx="0">
                  <c:v>36526</c:v>
                </c:pt>
                <c:pt idx="1">
                  <c:v>45658</c:v>
                </c:pt>
              </c:numCache>
            </c:numRef>
          </c:xVal>
          <c:yVal>
            <c:numRef>
              <c:f>'Chart References'!$P$4:$Q$4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A67-49A4-806D-823FB97535D0}"/>
            </c:ext>
          </c:extLst>
        </c:ser>
        <c:ser>
          <c:idx val="7"/>
          <c:order val="7"/>
          <c:tx>
            <c:strRef>
              <c:f>'Chart References'!$O$5</c:f>
              <c:strCache>
                <c:ptCount val="1"/>
                <c:pt idx="0">
                  <c:v>VC CUL: 0.2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9846682962268509E-2"/>
                  <c:y val="-1.512073787230377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ED-4238-AD38-8E112168B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Segoe UI Light" panose="020B0502040204020203" pitchFamily="34" charset="0"/>
                    <a:ea typeface="+mn-ea"/>
                    <a:cs typeface="Segoe UI Light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'Chart References'!$P$1:$Q$1</c:f>
              <c:numCache>
                <c:formatCode>m/d/yyyy</c:formatCode>
                <c:ptCount val="2"/>
                <c:pt idx="0">
                  <c:v>36526</c:v>
                </c:pt>
                <c:pt idx="1">
                  <c:v>45658</c:v>
                </c:pt>
              </c:numCache>
            </c:numRef>
          </c:xVal>
          <c:yVal>
            <c:numRef>
              <c:f>'Chart References'!$P$5:$Q$5</c:f>
              <c:numCache>
                <c:formatCode>General</c:formatCode>
                <c:ptCount val="2"/>
                <c:pt idx="0">
                  <c:v>0.21</c:v>
                </c:pt>
                <c:pt idx="1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A67-49A4-806D-823FB97535D0}"/>
            </c:ext>
          </c:extLst>
        </c:ser>
        <c:ser>
          <c:idx val="8"/>
          <c:order val="8"/>
          <c:tx>
            <c:strRef>
              <c:f>'Chart References'!$O$7</c:f>
              <c:strCache>
                <c:ptCount val="1"/>
                <c:pt idx="0">
                  <c:v>B&amp;C Injections
(October 2003)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  <a:headEnd type="triangle"/>
              <a:tailEnd type="non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28977915666152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9144" tIns="9144" rIns="9144" bIns="9144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Segoe UI Light" panose="020B0502040204020203" pitchFamily="34" charset="0"/>
                      <a:ea typeface="+mn-ea"/>
                      <a:cs typeface="Segoe UI Light" panose="020B0502040204020203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2ED-4238-AD38-8E112168BF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ED-4238-AD38-8E112168BF8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9144" tIns="9144" rIns="9144" bIns="9144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Segoe UI Light" panose="020B0502040204020203" pitchFamily="34" charset="0"/>
                    <a:ea typeface="+mn-ea"/>
                    <a:cs typeface="Segoe UI Light" panose="020B0502040204020203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'Chart References'!$P$6:$Q$6</c:f>
              <c:numCache>
                <c:formatCode>m/d/yyyy</c:formatCode>
                <c:ptCount val="2"/>
                <c:pt idx="0">
                  <c:v>37895</c:v>
                </c:pt>
                <c:pt idx="1">
                  <c:v>37895</c:v>
                </c:pt>
              </c:numCache>
            </c:numRef>
          </c:xVal>
          <c:yVal>
            <c:numRef>
              <c:f>'Chart References'!$P$7:$Q$7</c:f>
              <c:numCache>
                <c:formatCode>General</c:formatCode>
                <c:ptCount val="2"/>
                <c:pt idx="0">
                  <c:v>0.1</c:v>
                </c:pt>
                <c:pt idx="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2ED-4238-AD38-8E112168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446976"/>
        <c:axId val="2080446496"/>
      </c:scatterChart>
      <c:valAx>
        <c:axId val="2080446976"/>
        <c:scaling>
          <c:orientation val="minMax"/>
          <c:max val="45659"/>
          <c:min val="36526.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2080446496"/>
        <c:crossesAt val="1.0000000000000002E-3"/>
        <c:crossBetween val="midCat"/>
        <c:majorUnit val="1826.25"/>
      </c:valAx>
      <c:valAx>
        <c:axId val="2080446496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>
                    <a:latin typeface="Segoe UI" panose="020B0502040204020203" pitchFamily="34" charset="0"/>
                    <a:cs typeface="Segoe UI" panose="020B0502040204020203" pitchFamily="34" charset="0"/>
                  </a:rPr>
                  <a:t>Concentration (µg/L)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208044697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2681991363982732"/>
          <c:y val="0.13016384315596913"/>
          <c:w val="7.1160513832116662E-2"/>
          <c:h val="0.13622345925552673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C80613F-72B6-4D76-A9ED-6C7CE7903DA7}">
  <sheetPr/>
  <sheetViews>
    <sheetView zoomScale="117" workbookViewId="0"/>
  </sheetViews>
  <pageMargins left="0.7" right="0.7" top="0.75" bottom="0.75" header="0.3" footer="0.3"/>
  <pageSetup orientation="landscape" r:id="rId1"/>
  <headerFooter>
    <oddHeader>&amp;L&amp;"Segoe UI,Bold"&amp;20&amp;K04+000Figure 4. CVOCs in MW-1S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399BC1-5111-637D-D1E8-6F47636B11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Herre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6CA8"/>
      </a:accent1>
      <a:accent2>
        <a:srgbClr val="DEEAF6"/>
      </a:accent2>
      <a:accent3>
        <a:srgbClr val="E1F7F1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933F-072C-4C6D-997C-7761E23105EC}">
  <dimension ref="A1:S20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10" sqref="W9:W10"/>
    </sheetView>
  </sheetViews>
  <sheetFormatPr defaultRowHeight="15" x14ac:dyDescent="0.25"/>
  <cols>
    <col min="1" max="1" width="11.42578125" customWidth="1"/>
    <col min="2" max="2" width="12.85546875" style="32" customWidth="1"/>
    <col min="14" max="14" width="10.7109375" bestFit="1" customWidth="1"/>
  </cols>
  <sheetData>
    <row r="1" spans="1:19" s="3" customFormat="1" ht="16.5" x14ac:dyDescent="0.3">
      <c r="A1" s="49" t="s">
        <v>91</v>
      </c>
      <c r="B1" s="57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9" s="75" customFormat="1" ht="13.5" customHeight="1" x14ac:dyDescent="0.2">
      <c r="A2" s="58" t="s">
        <v>24</v>
      </c>
      <c r="B2" s="23" t="s">
        <v>26</v>
      </c>
      <c r="C2" s="9"/>
      <c r="D2" s="9"/>
      <c r="E2" s="9"/>
      <c r="F2" s="9"/>
      <c r="G2" s="9"/>
      <c r="H2" s="9"/>
      <c r="I2" s="9" t="s">
        <v>28</v>
      </c>
      <c r="J2" s="9"/>
      <c r="K2" s="9"/>
      <c r="L2" s="59"/>
    </row>
    <row r="3" spans="1:19" s="75" customFormat="1" ht="13.5" customHeight="1" x14ac:dyDescent="0.2">
      <c r="A3" s="60" t="s">
        <v>25</v>
      </c>
      <c r="B3" s="24" t="s">
        <v>27</v>
      </c>
      <c r="C3" s="10" t="s">
        <v>6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29</v>
      </c>
      <c r="J3" s="10" t="s">
        <v>7</v>
      </c>
      <c r="K3" s="10" t="s">
        <v>8</v>
      </c>
      <c r="L3" s="61" t="s">
        <v>9</v>
      </c>
      <c r="N3" s="75" t="s">
        <v>6</v>
      </c>
      <c r="O3" s="75" t="s">
        <v>1</v>
      </c>
      <c r="P3" s="75" t="s">
        <v>2</v>
      </c>
      <c r="Q3" s="75" t="s">
        <v>3</v>
      </c>
      <c r="R3" s="75" t="s">
        <v>72</v>
      </c>
      <c r="S3" s="75" t="s">
        <v>108</v>
      </c>
    </row>
    <row r="4" spans="1:19" s="75" customFormat="1" ht="13.5" customHeight="1" x14ac:dyDescent="0.2">
      <c r="A4" s="62"/>
      <c r="B4" s="54" t="s">
        <v>30</v>
      </c>
      <c r="C4" s="21" t="s">
        <v>97</v>
      </c>
      <c r="D4" s="21" t="s">
        <v>97</v>
      </c>
      <c r="E4" s="21" t="s">
        <v>98</v>
      </c>
      <c r="F4" s="21" t="s">
        <v>99</v>
      </c>
      <c r="G4" s="21" t="s">
        <v>100</v>
      </c>
      <c r="H4" s="21" t="s">
        <v>101</v>
      </c>
      <c r="I4" s="21" t="s">
        <v>102</v>
      </c>
      <c r="J4" s="21" t="s">
        <v>32</v>
      </c>
      <c r="K4" s="21" t="s">
        <v>103</v>
      </c>
      <c r="L4" s="94" t="s">
        <v>104</v>
      </c>
      <c r="M4" s="75" t="s">
        <v>106</v>
      </c>
      <c r="N4" s="75">
        <v>165.83</v>
      </c>
      <c r="O4" s="75">
        <v>131.4</v>
      </c>
      <c r="P4" s="75">
        <v>96.95</v>
      </c>
      <c r="Q4" s="75">
        <v>96.95</v>
      </c>
      <c r="R4" s="75">
        <v>62.5</v>
      </c>
      <c r="S4" s="75" t="s">
        <v>109</v>
      </c>
    </row>
    <row r="5" spans="1:19" s="75" customFormat="1" ht="13.5" customHeight="1" x14ac:dyDescent="0.2">
      <c r="A5" s="63"/>
      <c r="B5" s="56" t="s">
        <v>89</v>
      </c>
      <c r="C5" s="50">
        <v>25</v>
      </c>
      <c r="D5" s="50">
        <v>1.4</v>
      </c>
      <c r="E5" s="50">
        <v>180</v>
      </c>
      <c r="F5" s="50">
        <v>77</v>
      </c>
      <c r="G5" s="50">
        <v>130</v>
      </c>
      <c r="H5" s="50">
        <v>3.5</v>
      </c>
      <c r="I5" s="50">
        <v>0.33</v>
      </c>
      <c r="J5" s="50" t="s">
        <v>32</v>
      </c>
      <c r="K5" s="50">
        <v>5</v>
      </c>
      <c r="L5" s="65">
        <v>1.2</v>
      </c>
      <c r="M5" s="75" t="s">
        <v>107</v>
      </c>
      <c r="N5" s="75">
        <f>N4/10000000</f>
        <v>1.6583E-5</v>
      </c>
      <c r="O5" s="75">
        <f t="shared" ref="O5:R5" si="0">O4/10000000</f>
        <v>1.3140000000000001E-5</v>
      </c>
      <c r="P5" s="75">
        <f t="shared" si="0"/>
        <v>9.6949999999999995E-6</v>
      </c>
      <c r="Q5" s="75">
        <f t="shared" si="0"/>
        <v>9.6949999999999995E-6</v>
      </c>
      <c r="R5" s="75">
        <f t="shared" si="0"/>
        <v>6.2500000000000003E-6</v>
      </c>
    </row>
    <row r="6" spans="1:19" s="75" customFormat="1" ht="13.5" customHeight="1" x14ac:dyDescent="0.2">
      <c r="A6" s="53" t="s">
        <v>81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9" s="75" customFormat="1" ht="13.5" customHeight="1" x14ac:dyDescent="0.2">
      <c r="A7" s="64" t="s">
        <v>78</v>
      </c>
      <c r="B7" s="26">
        <v>36784</v>
      </c>
      <c r="C7" s="12">
        <v>2.2000000000000002</v>
      </c>
      <c r="D7" s="51">
        <v>19</v>
      </c>
      <c r="E7" s="51">
        <v>670</v>
      </c>
      <c r="F7" s="12">
        <v>14</v>
      </c>
      <c r="G7" s="12">
        <v>0.76</v>
      </c>
      <c r="H7" s="50">
        <v>6.1</v>
      </c>
      <c r="I7" s="51">
        <v>52</v>
      </c>
      <c r="J7" s="14" t="s">
        <v>18</v>
      </c>
      <c r="K7" s="12">
        <v>0.25</v>
      </c>
      <c r="L7" s="65">
        <v>1.3</v>
      </c>
      <c r="M7" s="75" t="s">
        <v>109</v>
      </c>
      <c r="N7" s="75">
        <f t="shared" ref="N7:N18" si="1">C7/$N$4</f>
        <v>1.3266598323584393E-2</v>
      </c>
      <c r="O7" s="75">
        <f t="shared" ref="O7:O35" si="2">D7/$O$4</f>
        <v>0.14459665144596651</v>
      </c>
      <c r="P7" s="75">
        <f t="shared" ref="P7:P35" si="3">E7/$P$4</f>
        <v>6.9107787519339867</v>
      </c>
      <c r="Q7" s="75">
        <f t="shared" ref="Q7:Q18" si="4">F7/$Q$4</f>
        <v>0.1444043321299639</v>
      </c>
      <c r="R7" s="75">
        <f t="shared" ref="R7:R35" si="5">I7/$R$4</f>
        <v>0.83199999999999996</v>
      </c>
      <c r="S7" s="109">
        <f>SUM(N7:R7)</f>
        <v>8.0450463338335023</v>
      </c>
    </row>
    <row r="8" spans="1:19" s="75" customFormat="1" ht="13.5" customHeight="1" x14ac:dyDescent="0.2">
      <c r="A8" s="46" t="s">
        <v>73</v>
      </c>
      <c r="B8" s="26">
        <v>36934</v>
      </c>
      <c r="C8" s="12">
        <v>1.2</v>
      </c>
      <c r="D8" s="51">
        <v>15</v>
      </c>
      <c r="E8" s="51">
        <v>390</v>
      </c>
      <c r="F8" s="12">
        <v>8.1999999999999993</v>
      </c>
      <c r="G8" s="12">
        <v>0.37</v>
      </c>
      <c r="H8" s="12">
        <v>3.1</v>
      </c>
      <c r="I8" s="51">
        <v>47</v>
      </c>
      <c r="J8" s="14" t="s">
        <v>18</v>
      </c>
      <c r="K8" s="14" t="s">
        <v>18</v>
      </c>
      <c r="L8" s="66" t="s">
        <v>18</v>
      </c>
      <c r="N8" s="75">
        <f t="shared" si="1"/>
        <v>7.2363263583187596E-3</v>
      </c>
      <c r="O8" s="75">
        <f t="shared" si="2"/>
        <v>0.11415525114155251</v>
      </c>
      <c r="P8" s="75">
        <f t="shared" si="3"/>
        <v>4.0226921093347086</v>
      </c>
      <c r="Q8" s="75">
        <f t="shared" si="4"/>
        <v>8.4579680247550276E-2</v>
      </c>
      <c r="R8" s="75">
        <f t="shared" si="5"/>
        <v>0.752</v>
      </c>
      <c r="S8" s="109">
        <f t="shared" ref="S8:S35" si="6">SUM(N8:R8)</f>
        <v>4.9806633670821299</v>
      </c>
    </row>
    <row r="9" spans="1:19" s="75" customFormat="1" ht="13.5" customHeight="1" x14ac:dyDescent="0.2">
      <c r="A9" s="46"/>
      <c r="B9" s="26">
        <v>37028</v>
      </c>
      <c r="C9" s="12">
        <v>2.2999999999999998</v>
      </c>
      <c r="D9" s="51">
        <v>18</v>
      </c>
      <c r="E9" s="51">
        <v>600</v>
      </c>
      <c r="F9" s="12">
        <v>10</v>
      </c>
      <c r="G9" s="12">
        <v>0.64</v>
      </c>
      <c r="H9" s="50">
        <v>5.5</v>
      </c>
      <c r="I9" s="51">
        <v>41</v>
      </c>
      <c r="J9" s="14" t="s">
        <v>18</v>
      </c>
      <c r="K9" s="12">
        <v>0.3</v>
      </c>
      <c r="L9" s="2" t="s">
        <v>18</v>
      </c>
      <c r="N9" s="75">
        <f t="shared" si="1"/>
        <v>1.3869625520110954E-2</v>
      </c>
      <c r="O9" s="75">
        <f t="shared" si="2"/>
        <v>0.13698630136986301</v>
      </c>
      <c r="P9" s="75">
        <f t="shared" si="3"/>
        <v>6.1887570912841667</v>
      </c>
      <c r="Q9" s="75">
        <f t="shared" si="4"/>
        <v>0.10314595152140278</v>
      </c>
      <c r="R9" s="75">
        <f t="shared" si="5"/>
        <v>0.65600000000000003</v>
      </c>
      <c r="S9" s="109">
        <f t="shared" si="6"/>
        <v>7.0987589696955427</v>
      </c>
    </row>
    <row r="10" spans="1:19" s="75" customFormat="1" ht="13.5" customHeight="1" x14ac:dyDescent="0.2">
      <c r="A10" s="46"/>
      <c r="B10" s="26">
        <v>37118</v>
      </c>
      <c r="C10" s="12">
        <v>1.7</v>
      </c>
      <c r="D10" s="51">
        <v>14</v>
      </c>
      <c r="E10" s="51">
        <v>490</v>
      </c>
      <c r="F10" s="12">
        <v>8.3000000000000007</v>
      </c>
      <c r="G10" s="12">
        <v>0.56000000000000005</v>
      </c>
      <c r="H10" s="50">
        <v>4.2</v>
      </c>
      <c r="I10" s="51">
        <v>40</v>
      </c>
      <c r="J10" s="14" t="s">
        <v>18</v>
      </c>
      <c r="K10" s="14" t="s">
        <v>18</v>
      </c>
      <c r="L10" s="66" t="s">
        <v>18</v>
      </c>
      <c r="N10" s="75">
        <f t="shared" si="1"/>
        <v>1.0251462340951575E-2</v>
      </c>
      <c r="O10" s="75">
        <f t="shared" si="2"/>
        <v>0.106544901065449</v>
      </c>
      <c r="P10" s="75">
        <f t="shared" si="3"/>
        <v>5.0541516245487363</v>
      </c>
      <c r="Q10" s="75">
        <f t="shared" si="4"/>
        <v>8.5611139762764313E-2</v>
      </c>
      <c r="R10" s="75">
        <f t="shared" si="5"/>
        <v>0.64</v>
      </c>
      <c r="S10" s="109">
        <f t="shared" si="6"/>
        <v>5.896559127717901</v>
      </c>
    </row>
    <row r="11" spans="1:19" s="75" customFormat="1" ht="13.5" customHeight="1" x14ac:dyDescent="0.2">
      <c r="A11" s="46"/>
      <c r="B11" s="26">
        <v>37210</v>
      </c>
      <c r="C11" s="12">
        <v>0.51</v>
      </c>
      <c r="D11" s="51">
        <v>9.1</v>
      </c>
      <c r="E11" s="51">
        <v>320</v>
      </c>
      <c r="F11" s="12">
        <v>6.4</v>
      </c>
      <c r="G11" s="12">
        <v>0.47</v>
      </c>
      <c r="H11" s="12">
        <v>2.2999999999999998</v>
      </c>
      <c r="I11" s="51">
        <v>59</v>
      </c>
      <c r="J11" s="14" t="s">
        <v>18</v>
      </c>
      <c r="K11" s="12">
        <v>0.21</v>
      </c>
      <c r="L11" s="66" t="s">
        <v>18</v>
      </c>
      <c r="N11" s="75">
        <f t="shared" si="1"/>
        <v>3.075438702285473E-3</v>
      </c>
      <c r="O11" s="75">
        <f t="shared" si="2"/>
        <v>6.9254185692541853E-2</v>
      </c>
      <c r="P11" s="75">
        <f t="shared" si="3"/>
        <v>3.300670448684889</v>
      </c>
      <c r="Q11" s="75">
        <f t="shared" si="4"/>
        <v>6.6013408973697785E-2</v>
      </c>
      <c r="R11" s="75">
        <f t="shared" si="5"/>
        <v>0.94399999999999995</v>
      </c>
      <c r="S11" s="109">
        <f t="shared" si="6"/>
        <v>4.3830134820534141</v>
      </c>
    </row>
    <row r="12" spans="1:19" s="75" customFormat="1" ht="13.5" customHeight="1" x14ac:dyDescent="0.2">
      <c r="A12" s="46"/>
      <c r="B12" s="26">
        <v>37307</v>
      </c>
      <c r="C12" s="51">
        <v>37</v>
      </c>
      <c r="D12" s="51">
        <v>68</v>
      </c>
      <c r="E12" s="51">
        <v>540</v>
      </c>
      <c r="F12" s="12">
        <v>7.2</v>
      </c>
      <c r="G12" s="12">
        <v>0.83</v>
      </c>
      <c r="H12" s="12">
        <v>3.1</v>
      </c>
      <c r="I12" s="51">
        <v>28</v>
      </c>
      <c r="J12" s="14" t="s">
        <v>18</v>
      </c>
      <c r="K12" s="12">
        <v>0.35</v>
      </c>
      <c r="L12" s="66" t="s">
        <v>18</v>
      </c>
      <c r="N12" s="75">
        <f t="shared" si="1"/>
        <v>0.22312006271482843</v>
      </c>
      <c r="O12" s="75">
        <f t="shared" si="2"/>
        <v>0.51750380517503802</v>
      </c>
      <c r="P12" s="75">
        <f t="shared" si="3"/>
        <v>5.5698813821557502</v>
      </c>
      <c r="Q12" s="75">
        <f t="shared" si="4"/>
        <v>7.4265085095410008E-2</v>
      </c>
      <c r="R12" s="75">
        <f t="shared" si="5"/>
        <v>0.44800000000000001</v>
      </c>
      <c r="S12" s="109">
        <f t="shared" si="6"/>
        <v>6.8327703351410278</v>
      </c>
    </row>
    <row r="13" spans="1:19" s="75" customFormat="1" ht="13.5" customHeight="1" x14ac:dyDescent="0.2">
      <c r="A13" s="46"/>
      <c r="B13" s="26">
        <v>37396</v>
      </c>
      <c r="C13" s="13">
        <v>18</v>
      </c>
      <c r="D13" s="51">
        <v>37</v>
      </c>
      <c r="E13" s="51">
        <v>520</v>
      </c>
      <c r="F13" s="12">
        <v>8.3000000000000007</v>
      </c>
      <c r="G13" s="12">
        <v>0.61</v>
      </c>
      <c r="H13" s="12">
        <v>2.2999999999999998</v>
      </c>
      <c r="I13" s="51">
        <v>25</v>
      </c>
      <c r="J13" s="14" t="s">
        <v>18</v>
      </c>
      <c r="K13" s="12">
        <v>0.32</v>
      </c>
      <c r="L13" s="66" t="s">
        <v>18</v>
      </c>
      <c r="N13" s="75">
        <f t="shared" si="1"/>
        <v>0.10854489537478139</v>
      </c>
      <c r="O13" s="75">
        <f t="shared" si="2"/>
        <v>0.28158295281582951</v>
      </c>
      <c r="P13" s="75">
        <f t="shared" si="3"/>
        <v>5.363589479112945</v>
      </c>
      <c r="Q13" s="75">
        <f t="shared" si="4"/>
        <v>8.5611139762764313E-2</v>
      </c>
      <c r="R13" s="75">
        <f t="shared" si="5"/>
        <v>0.4</v>
      </c>
      <c r="S13" s="109">
        <f t="shared" si="6"/>
        <v>6.2393284670663203</v>
      </c>
    </row>
    <row r="14" spans="1:19" s="75" customFormat="1" ht="13.5" customHeight="1" x14ac:dyDescent="0.2">
      <c r="A14" s="46"/>
      <c r="B14" s="26">
        <v>37487</v>
      </c>
      <c r="C14" s="13">
        <v>5.5</v>
      </c>
      <c r="D14" s="51">
        <v>16</v>
      </c>
      <c r="E14" s="51">
        <v>540</v>
      </c>
      <c r="F14" s="12">
        <v>7.3</v>
      </c>
      <c r="G14" s="14" t="s">
        <v>21</v>
      </c>
      <c r="H14" s="14" t="s">
        <v>21</v>
      </c>
      <c r="I14" s="51">
        <v>31</v>
      </c>
      <c r="J14" s="14" t="s">
        <v>21</v>
      </c>
      <c r="K14" s="14" t="s">
        <v>21</v>
      </c>
      <c r="L14" s="66" t="s">
        <v>21</v>
      </c>
      <c r="N14" s="75">
        <f t="shared" si="1"/>
        <v>3.3166495808960979E-2</v>
      </c>
      <c r="O14" s="75">
        <f t="shared" si="2"/>
        <v>0.12176560121765601</v>
      </c>
      <c r="P14" s="75">
        <f t="shared" si="3"/>
        <v>5.5698813821557502</v>
      </c>
      <c r="Q14" s="75">
        <f t="shared" si="4"/>
        <v>7.529654461062403E-2</v>
      </c>
      <c r="R14" s="75">
        <f t="shared" si="5"/>
        <v>0.496</v>
      </c>
      <c r="S14" s="109">
        <f t="shared" si="6"/>
        <v>6.2961100237929912</v>
      </c>
    </row>
    <row r="15" spans="1:19" s="75" customFormat="1" ht="13.5" customHeight="1" x14ac:dyDescent="0.2">
      <c r="A15" s="46"/>
      <c r="B15" s="26">
        <v>37580</v>
      </c>
      <c r="C15" s="12">
        <v>2.8</v>
      </c>
      <c r="D15" s="51">
        <v>17</v>
      </c>
      <c r="E15" s="51">
        <v>330</v>
      </c>
      <c r="F15" s="12">
        <v>8.5</v>
      </c>
      <c r="G15" s="12">
        <v>1</v>
      </c>
      <c r="H15" s="14" t="s">
        <v>18</v>
      </c>
      <c r="I15" s="51">
        <v>58</v>
      </c>
      <c r="J15" s="14" t="s">
        <v>18</v>
      </c>
      <c r="K15" s="14" t="s">
        <v>18</v>
      </c>
      <c r="L15" s="66" t="s">
        <v>18</v>
      </c>
      <c r="N15" s="75">
        <f t="shared" si="1"/>
        <v>1.6884761502743772E-2</v>
      </c>
      <c r="O15" s="75">
        <f t="shared" si="2"/>
        <v>0.12937595129375951</v>
      </c>
      <c r="P15" s="75">
        <f t="shared" si="3"/>
        <v>3.4038164002062916</v>
      </c>
      <c r="Q15" s="75">
        <f t="shared" si="4"/>
        <v>8.7674058793192358E-2</v>
      </c>
      <c r="R15" s="75">
        <f t="shared" si="5"/>
        <v>0.92800000000000005</v>
      </c>
      <c r="S15" s="109">
        <f t="shared" si="6"/>
        <v>4.5657511717959878</v>
      </c>
    </row>
    <row r="16" spans="1:19" s="75" customFormat="1" ht="13.5" customHeight="1" x14ac:dyDescent="0.2">
      <c r="A16" s="46"/>
      <c r="B16" s="26">
        <v>37672</v>
      </c>
      <c r="C16" s="13">
        <v>5.8</v>
      </c>
      <c r="D16" s="51">
        <v>18</v>
      </c>
      <c r="E16" s="51">
        <v>290</v>
      </c>
      <c r="F16" s="12">
        <v>3.6</v>
      </c>
      <c r="G16" s="14" t="s">
        <v>21</v>
      </c>
      <c r="H16" s="14" t="s">
        <v>21</v>
      </c>
      <c r="I16" s="51">
        <v>22</v>
      </c>
      <c r="J16" s="14" t="s">
        <v>21</v>
      </c>
      <c r="K16" s="14" t="s">
        <v>21</v>
      </c>
      <c r="L16" s="66" t="s">
        <v>21</v>
      </c>
      <c r="N16" s="75">
        <f t="shared" si="1"/>
        <v>3.4975577398540673E-2</v>
      </c>
      <c r="O16" s="75">
        <f t="shared" si="2"/>
        <v>0.13698630136986301</v>
      </c>
      <c r="P16" s="75">
        <f t="shared" si="3"/>
        <v>2.9912325941206808</v>
      </c>
      <c r="Q16" s="75">
        <f t="shared" si="4"/>
        <v>3.7132542547705004E-2</v>
      </c>
      <c r="R16" s="75">
        <f t="shared" si="5"/>
        <v>0.35199999999999998</v>
      </c>
      <c r="S16" s="109">
        <f t="shared" si="6"/>
        <v>3.5523270154367896</v>
      </c>
    </row>
    <row r="17" spans="1:19" s="75" customFormat="1" ht="13.5" customHeight="1" x14ac:dyDescent="0.2">
      <c r="A17" s="46"/>
      <c r="B17" s="26">
        <v>37762</v>
      </c>
      <c r="C17" s="13">
        <v>10</v>
      </c>
      <c r="D17" s="51">
        <v>28</v>
      </c>
      <c r="E17" s="51">
        <v>470</v>
      </c>
      <c r="F17" s="12">
        <v>6.7</v>
      </c>
      <c r="G17" s="12">
        <v>0.55000000000000004</v>
      </c>
      <c r="H17" s="14" t="s">
        <v>18</v>
      </c>
      <c r="I17" s="51">
        <v>24</v>
      </c>
      <c r="J17" s="14" t="s">
        <v>18</v>
      </c>
      <c r="K17" s="12">
        <v>0.23</v>
      </c>
      <c r="L17" s="66" t="s">
        <v>18</v>
      </c>
      <c r="N17" s="75">
        <f t="shared" si="1"/>
        <v>6.0302719652656329E-2</v>
      </c>
      <c r="O17" s="75">
        <f t="shared" si="2"/>
        <v>0.21308980213089801</v>
      </c>
      <c r="P17" s="75">
        <f t="shared" si="3"/>
        <v>4.8478597215059311</v>
      </c>
      <c r="Q17" s="75">
        <f t="shared" si="4"/>
        <v>6.9107787519339867E-2</v>
      </c>
      <c r="R17" s="75">
        <f t="shared" si="5"/>
        <v>0.38400000000000001</v>
      </c>
      <c r="S17" s="109">
        <f t="shared" si="6"/>
        <v>5.5743600308088261</v>
      </c>
    </row>
    <row r="18" spans="1:19" s="75" customFormat="1" ht="13.5" customHeight="1" x14ac:dyDescent="0.2">
      <c r="A18" s="46"/>
      <c r="B18" s="26">
        <v>37854</v>
      </c>
      <c r="C18" s="13">
        <v>7.1</v>
      </c>
      <c r="D18" s="51">
        <v>20</v>
      </c>
      <c r="E18" s="51">
        <v>400</v>
      </c>
      <c r="F18" s="12">
        <v>6.6</v>
      </c>
      <c r="G18" s="14" t="s">
        <v>21</v>
      </c>
      <c r="H18" s="14" t="s">
        <v>21</v>
      </c>
      <c r="I18" s="51">
        <v>24</v>
      </c>
      <c r="J18" s="14" t="s">
        <v>21</v>
      </c>
      <c r="K18" s="14" t="s">
        <v>21</v>
      </c>
      <c r="L18" s="66" t="s">
        <v>21</v>
      </c>
      <c r="N18" s="75">
        <f t="shared" si="1"/>
        <v>4.2814930953385989E-2</v>
      </c>
      <c r="O18" s="75">
        <f t="shared" si="2"/>
        <v>0.15220700152207001</v>
      </c>
      <c r="P18" s="75">
        <f t="shared" si="3"/>
        <v>4.1258380608561112</v>
      </c>
      <c r="Q18" s="75">
        <f t="shared" si="4"/>
        <v>6.807632800412583E-2</v>
      </c>
      <c r="R18" s="75">
        <f t="shared" si="5"/>
        <v>0.38400000000000001</v>
      </c>
      <c r="S18" s="109">
        <f t="shared" si="6"/>
        <v>4.7729363213356928</v>
      </c>
    </row>
    <row r="19" spans="1:19" s="75" customFormat="1" ht="13.5" customHeight="1" x14ac:dyDescent="0.2">
      <c r="A19" s="46"/>
      <c r="B19" s="26" t="s">
        <v>10</v>
      </c>
      <c r="C19" s="14" t="s">
        <v>22</v>
      </c>
      <c r="D19" s="51">
        <v>13.2</v>
      </c>
      <c r="E19" s="51">
        <v>212</v>
      </c>
      <c r="F19" s="14" t="s">
        <v>22</v>
      </c>
      <c r="G19" s="14" t="s">
        <v>22</v>
      </c>
      <c r="H19" s="14" t="s">
        <v>22</v>
      </c>
      <c r="I19" s="51">
        <v>30.1</v>
      </c>
      <c r="J19" s="14" t="s">
        <v>22</v>
      </c>
      <c r="K19" s="14" t="s">
        <v>22</v>
      </c>
      <c r="L19" s="66" t="s">
        <v>22</v>
      </c>
      <c r="N19" s="75">
        <f>5/$N$4</f>
        <v>3.0151359826328165E-2</v>
      </c>
      <c r="O19" s="75">
        <f t="shared" si="2"/>
        <v>0.1004566210045662</v>
      </c>
      <c r="P19" s="75">
        <f t="shared" si="3"/>
        <v>2.186694172253739</v>
      </c>
      <c r="Q19" s="75">
        <f>5/$Q$4</f>
        <v>5.1572975760701391E-2</v>
      </c>
      <c r="R19" s="75">
        <f t="shared" si="5"/>
        <v>0.48160000000000003</v>
      </c>
      <c r="S19" s="109">
        <f t="shared" si="6"/>
        <v>2.8504751288453347</v>
      </c>
    </row>
    <row r="20" spans="1:19" s="75" customFormat="1" ht="13.5" customHeight="1" x14ac:dyDescent="0.2">
      <c r="A20" s="46"/>
      <c r="B20" s="26" t="s">
        <v>56</v>
      </c>
      <c r="C20" s="12">
        <v>1.55</v>
      </c>
      <c r="D20" s="51">
        <v>6.26</v>
      </c>
      <c r="E20" s="51">
        <v>420</v>
      </c>
      <c r="F20" s="12">
        <v>6.77</v>
      </c>
      <c r="G20" s="14" t="s">
        <v>19</v>
      </c>
      <c r="H20" s="12">
        <v>1.44</v>
      </c>
      <c r="I20" s="51">
        <v>91.8</v>
      </c>
      <c r="J20" s="14" t="s">
        <v>19</v>
      </c>
      <c r="K20" s="14" t="s">
        <v>19</v>
      </c>
      <c r="L20" s="66" t="s">
        <v>19</v>
      </c>
      <c r="N20" s="75">
        <f t="shared" ref="N20:N27" si="7">C20/$N$4</f>
        <v>9.3469215461617315E-3</v>
      </c>
      <c r="O20" s="75">
        <f t="shared" si="2"/>
        <v>4.7640791476407908E-2</v>
      </c>
      <c r="P20" s="75">
        <f t="shared" si="3"/>
        <v>4.3321299638989172</v>
      </c>
      <c r="Q20" s="75">
        <f t="shared" ref="Q20:Q32" si="8">F20/$Q$4</f>
        <v>6.9829809179989683E-2</v>
      </c>
      <c r="R20" s="75">
        <f t="shared" si="5"/>
        <v>1.4687999999999999</v>
      </c>
      <c r="S20" s="109">
        <f t="shared" si="6"/>
        <v>5.9277474861014765</v>
      </c>
    </row>
    <row r="21" spans="1:19" s="75" customFormat="1" ht="13.5" customHeight="1" x14ac:dyDescent="0.2">
      <c r="A21" s="46"/>
      <c r="B21" s="26">
        <v>38945</v>
      </c>
      <c r="C21" s="12">
        <v>4.3</v>
      </c>
      <c r="D21" s="51">
        <v>15</v>
      </c>
      <c r="E21" s="51">
        <v>220</v>
      </c>
      <c r="F21" s="12">
        <v>2.9</v>
      </c>
      <c r="G21" s="14" t="s">
        <v>21</v>
      </c>
      <c r="H21" s="14" t="s">
        <v>21</v>
      </c>
      <c r="I21" s="51">
        <v>28</v>
      </c>
      <c r="J21" s="14" t="s">
        <v>21</v>
      </c>
      <c r="K21" s="14" t="s">
        <v>21</v>
      </c>
      <c r="L21" s="66" t="s">
        <v>21</v>
      </c>
      <c r="N21" s="75">
        <f t="shared" si="7"/>
        <v>2.5930169450642221E-2</v>
      </c>
      <c r="O21" s="75">
        <f t="shared" si="2"/>
        <v>0.11415525114155251</v>
      </c>
      <c r="P21" s="75">
        <f t="shared" si="3"/>
        <v>2.2692109334708612</v>
      </c>
      <c r="Q21" s="75">
        <f t="shared" si="8"/>
        <v>2.9912325941206807E-2</v>
      </c>
      <c r="R21" s="75">
        <f t="shared" si="5"/>
        <v>0.44800000000000001</v>
      </c>
      <c r="S21" s="109">
        <f t="shared" si="6"/>
        <v>2.8872086800042629</v>
      </c>
    </row>
    <row r="22" spans="1:19" s="75" customFormat="1" ht="13.5" customHeight="1" x14ac:dyDescent="0.2">
      <c r="A22" s="46"/>
      <c r="B22" s="26">
        <v>39127</v>
      </c>
      <c r="C22" s="21">
        <v>7.3</v>
      </c>
      <c r="D22" s="51">
        <v>26</v>
      </c>
      <c r="E22" s="51">
        <v>370</v>
      </c>
      <c r="F22" s="12">
        <v>3.9</v>
      </c>
      <c r="G22" s="14" t="s">
        <v>21</v>
      </c>
      <c r="H22" s="14" t="s">
        <v>21</v>
      </c>
      <c r="I22" s="51">
        <v>20</v>
      </c>
      <c r="J22" s="14" t="s">
        <v>21</v>
      </c>
      <c r="K22" s="14" t="s">
        <v>21</v>
      </c>
      <c r="L22" s="66" t="s">
        <v>21</v>
      </c>
      <c r="N22" s="75">
        <f t="shared" si="7"/>
        <v>4.4020985346439119E-2</v>
      </c>
      <c r="O22" s="75">
        <f t="shared" si="2"/>
        <v>0.19786910197869101</v>
      </c>
      <c r="P22" s="75">
        <f t="shared" si="3"/>
        <v>3.8164002062919029</v>
      </c>
      <c r="Q22" s="75">
        <f t="shared" si="8"/>
        <v>4.0226921093347086E-2</v>
      </c>
      <c r="R22" s="75">
        <f t="shared" si="5"/>
        <v>0.32</v>
      </c>
      <c r="S22" s="109">
        <f t="shared" si="6"/>
        <v>4.4185172147103806</v>
      </c>
    </row>
    <row r="23" spans="1:19" s="75" customFormat="1" ht="13.5" customHeight="1" x14ac:dyDescent="0.2">
      <c r="A23" s="46"/>
      <c r="B23" s="26">
        <v>39349</v>
      </c>
      <c r="C23" s="12">
        <v>3.5</v>
      </c>
      <c r="D23" s="51">
        <v>9.5</v>
      </c>
      <c r="E23" s="52">
        <v>140</v>
      </c>
      <c r="F23" s="12">
        <v>2.4</v>
      </c>
      <c r="G23" s="14" t="s">
        <v>19</v>
      </c>
      <c r="H23" s="14" t="s">
        <v>19</v>
      </c>
      <c r="I23" s="51">
        <v>20</v>
      </c>
      <c r="J23" s="14" t="s">
        <v>19</v>
      </c>
      <c r="K23" s="14" t="s">
        <v>19</v>
      </c>
      <c r="L23" s="66" t="s">
        <v>19</v>
      </c>
      <c r="N23" s="75">
        <f t="shared" si="7"/>
        <v>2.1105951878429716E-2</v>
      </c>
      <c r="O23" s="75">
        <f t="shared" si="2"/>
        <v>7.2298325722983253E-2</v>
      </c>
      <c r="P23" s="75">
        <f t="shared" si="3"/>
        <v>1.4440433212996389</v>
      </c>
      <c r="Q23" s="75">
        <f t="shared" si="8"/>
        <v>2.4755028365136666E-2</v>
      </c>
      <c r="R23" s="75">
        <f t="shared" si="5"/>
        <v>0.32</v>
      </c>
      <c r="S23" s="109">
        <f t="shared" si="6"/>
        <v>1.8822026272661887</v>
      </c>
    </row>
    <row r="24" spans="1:19" s="75" customFormat="1" ht="13.5" customHeight="1" x14ac:dyDescent="0.2">
      <c r="A24" s="46"/>
      <c r="B24" s="26">
        <v>39520</v>
      </c>
      <c r="C24" s="12">
        <v>3.5</v>
      </c>
      <c r="D24" s="51">
        <v>13</v>
      </c>
      <c r="E24" s="51">
        <v>370</v>
      </c>
      <c r="F24" s="12">
        <v>3.7</v>
      </c>
      <c r="G24" s="14" t="s">
        <v>21</v>
      </c>
      <c r="H24" s="14" t="s">
        <v>21</v>
      </c>
      <c r="I24" s="51">
        <v>26</v>
      </c>
      <c r="J24" s="14" t="s">
        <v>21</v>
      </c>
      <c r="K24" s="14" t="s">
        <v>21</v>
      </c>
      <c r="L24" s="66" t="s">
        <v>21</v>
      </c>
      <c r="N24" s="75">
        <f t="shared" si="7"/>
        <v>2.1105951878429716E-2</v>
      </c>
      <c r="O24" s="75">
        <f t="shared" si="2"/>
        <v>9.8934550989345504E-2</v>
      </c>
      <c r="P24" s="75">
        <f t="shared" si="3"/>
        <v>3.8164002062919029</v>
      </c>
      <c r="Q24" s="75">
        <f t="shared" si="8"/>
        <v>3.8164002062919034E-2</v>
      </c>
      <c r="R24" s="75">
        <f t="shared" si="5"/>
        <v>0.41599999999999998</v>
      </c>
      <c r="S24" s="109">
        <f t="shared" si="6"/>
        <v>4.3906047112225979</v>
      </c>
    </row>
    <row r="25" spans="1:19" s="75" customFormat="1" ht="13.5" customHeight="1" x14ac:dyDescent="0.2">
      <c r="A25" s="46"/>
      <c r="B25" s="26">
        <v>39717</v>
      </c>
      <c r="C25" s="12">
        <v>2.6</v>
      </c>
      <c r="D25" s="51">
        <v>7.4</v>
      </c>
      <c r="E25" s="52">
        <v>110</v>
      </c>
      <c r="F25" s="12">
        <v>1.4</v>
      </c>
      <c r="G25" s="14" t="s">
        <v>20</v>
      </c>
      <c r="H25" s="14" t="s">
        <v>20</v>
      </c>
      <c r="I25" s="51">
        <v>16</v>
      </c>
      <c r="J25" s="14" t="s">
        <v>20</v>
      </c>
      <c r="K25" s="14" t="s">
        <v>20</v>
      </c>
      <c r="L25" s="66" t="s">
        <v>20</v>
      </c>
      <c r="N25" s="75">
        <f t="shared" si="7"/>
        <v>1.5678707109690646E-2</v>
      </c>
      <c r="O25" s="75">
        <f t="shared" si="2"/>
        <v>5.6316590563165903E-2</v>
      </c>
      <c r="P25" s="75">
        <f t="shared" si="3"/>
        <v>1.1346054667354306</v>
      </c>
      <c r="Q25" s="75">
        <f t="shared" si="8"/>
        <v>1.4440433212996389E-2</v>
      </c>
      <c r="R25" s="75">
        <f t="shared" si="5"/>
        <v>0.25600000000000001</v>
      </c>
      <c r="S25" s="109">
        <f t="shared" si="6"/>
        <v>1.4770411976212836</v>
      </c>
    </row>
    <row r="26" spans="1:19" s="75" customFormat="1" ht="13.5" customHeight="1" x14ac:dyDescent="0.2">
      <c r="A26" s="46"/>
      <c r="B26" s="26">
        <v>40080</v>
      </c>
      <c r="C26" s="12">
        <v>2.7</v>
      </c>
      <c r="D26" s="51">
        <v>7.4</v>
      </c>
      <c r="E26" s="52">
        <v>95</v>
      </c>
      <c r="F26" s="12">
        <v>1.3</v>
      </c>
      <c r="G26" s="14" t="s">
        <v>20</v>
      </c>
      <c r="H26" s="14" t="s">
        <v>20</v>
      </c>
      <c r="I26" s="51">
        <v>14</v>
      </c>
      <c r="J26" s="14" t="s">
        <v>20</v>
      </c>
      <c r="K26" s="14" t="s">
        <v>20</v>
      </c>
      <c r="L26" s="66" t="s">
        <v>20</v>
      </c>
      <c r="N26" s="75">
        <f t="shared" si="7"/>
        <v>1.628173430621721E-2</v>
      </c>
      <c r="O26" s="75">
        <f t="shared" si="2"/>
        <v>5.6316590563165903E-2</v>
      </c>
      <c r="P26" s="75">
        <f t="shared" si="3"/>
        <v>0.97988653945332638</v>
      </c>
      <c r="Q26" s="75">
        <f t="shared" si="8"/>
        <v>1.3408973697782363E-2</v>
      </c>
      <c r="R26" s="75">
        <f t="shared" si="5"/>
        <v>0.224</v>
      </c>
      <c r="S26" s="109">
        <f t="shared" si="6"/>
        <v>1.2898938380204918</v>
      </c>
    </row>
    <row r="27" spans="1:19" s="75" customFormat="1" ht="13.5" customHeight="1" x14ac:dyDescent="0.2">
      <c r="A27" s="46"/>
      <c r="B27" s="26">
        <v>40310</v>
      </c>
      <c r="C27" s="12">
        <v>3.5</v>
      </c>
      <c r="D27" s="51">
        <v>9.3000000000000007</v>
      </c>
      <c r="E27" s="51">
        <v>260</v>
      </c>
      <c r="F27" s="12">
        <v>2.8</v>
      </c>
      <c r="G27" s="14" t="s">
        <v>21</v>
      </c>
      <c r="H27" s="14" t="s">
        <v>21</v>
      </c>
      <c r="I27" s="51">
        <v>17</v>
      </c>
      <c r="J27" s="14" t="s">
        <v>21</v>
      </c>
      <c r="K27" s="14" t="s">
        <v>21</v>
      </c>
      <c r="L27" s="66" t="s">
        <v>21</v>
      </c>
      <c r="N27" s="75">
        <f t="shared" si="7"/>
        <v>2.1105951878429716E-2</v>
      </c>
      <c r="O27" s="75">
        <f t="shared" si="2"/>
        <v>7.0776255707762553E-2</v>
      </c>
      <c r="P27" s="75">
        <f t="shared" si="3"/>
        <v>2.6817947395564725</v>
      </c>
      <c r="Q27" s="75">
        <f t="shared" si="8"/>
        <v>2.8880866425992777E-2</v>
      </c>
      <c r="R27" s="75">
        <f t="shared" si="5"/>
        <v>0.27200000000000002</v>
      </c>
      <c r="S27" s="109">
        <f t="shared" si="6"/>
        <v>3.0745578135686573</v>
      </c>
    </row>
    <row r="28" spans="1:19" s="75" customFormat="1" ht="13.5" customHeight="1" x14ac:dyDescent="0.2">
      <c r="A28" s="46"/>
      <c r="B28" s="26">
        <v>40500</v>
      </c>
      <c r="C28" s="14" t="s">
        <v>19</v>
      </c>
      <c r="D28" s="51">
        <v>6.7</v>
      </c>
      <c r="E28" s="52">
        <v>110</v>
      </c>
      <c r="F28" s="12">
        <v>1.6</v>
      </c>
      <c r="G28" s="14" t="s">
        <v>19</v>
      </c>
      <c r="H28" s="14" t="s">
        <v>19</v>
      </c>
      <c r="I28" s="51">
        <v>17</v>
      </c>
      <c r="J28" s="14" t="s">
        <v>19</v>
      </c>
      <c r="K28" s="14" t="s">
        <v>19</v>
      </c>
      <c r="L28" s="66" t="s">
        <v>19</v>
      </c>
      <c r="N28" s="75">
        <f>1/$N$4</f>
        <v>6.0302719652656333E-3</v>
      </c>
      <c r="O28" s="75">
        <f t="shared" si="2"/>
        <v>5.0989345509893452E-2</v>
      </c>
      <c r="P28" s="75">
        <f t="shared" si="3"/>
        <v>1.1346054667354306</v>
      </c>
      <c r="Q28" s="75">
        <f t="shared" si="8"/>
        <v>1.6503352243424446E-2</v>
      </c>
      <c r="R28" s="75">
        <f t="shared" si="5"/>
        <v>0.27200000000000002</v>
      </c>
      <c r="S28" s="109">
        <f t="shared" si="6"/>
        <v>1.4801284364540142</v>
      </c>
    </row>
    <row r="29" spans="1:19" s="75" customFormat="1" ht="13.5" customHeight="1" x14ac:dyDescent="0.2">
      <c r="A29" s="46"/>
      <c r="B29" s="26">
        <v>40682</v>
      </c>
      <c r="C29" s="12">
        <v>2.4</v>
      </c>
      <c r="D29" s="51">
        <v>5.0999999999999996</v>
      </c>
      <c r="E29" s="52">
        <v>120</v>
      </c>
      <c r="F29" s="12">
        <v>1.5</v>
      </c>
      <c r="G29" s="14" t="s">
        <v>19</v>
      </c>
      <c r="H29" s="14" t="s">
        <v>19</v>
      </c>
      <c r="I29" s="51">
        <v>9.1999999999999993</v>
      </c>
      <c r="J29" s="14" t="s">
        <v>19</v>
      </c>
      <c r="K29" s="14" t="s">
        <v>19</v>
      </c>
      <c r="L29" s="66" t="s">
        <v>19</v>
      </c>
      <c r="N29" s="75">
        <f t="shared" ref="N29:N35" si="9">C29/$N$4</f>
        <v>1.4472652716637519E-2</v>
      </c>
      <c r="O29" s="75">
        <f t="shared" si="2"/>
        <v>3.8812785388127852E-2</v>
      </c>
      <c r="P29" s="75">
        <f t="shared" si="3"/>
        <v>1.2377514182568334</v>
      </c>
      <c r="Q29" s="75">
        <f t="shared" si="8"/>
        <v>1.5471892728210417E-2</v>
      </c>
      <c r="R29" s="75">
        <f t="shared" si="5"/>
        <v>0.1472</v>
      </c>
      <c r="S29" s="109">
        <f t="shared" si="6"/>
        <v>1.4537087490898093</v>
      </c>
    </row>
    <row r="30" spans="1:19" s="75" customFormat="1" ht="13.5" customHeight="1" x14ac:dyDescent="0.2">
      <c r="A30" s="46"/>
      <c r="B30" s="26">
        <v>40869</v>
      </c>
      <c r="C30" s="12">
        <v>1.2</v>
      </c>
      <c r="D30" s="50">
        <v>4.9000000000000004</v>
      </c>
      <c r="E30" s="52">
        <v>83</v>
      </c>
      <c r="F30" s="12">
        <v>1.2</v>
      </c>
      <c r="G30" s="14" t="s">
        <v>19</v>
      </c>
      <c r="H30" s="14" t="s">
        <v>19</v>
      </c>
      <c r="I30" s="51">
        <v>15</v>
      </c>
      <c r="J30" s="14" t="s">
        <v>19</v>
      </c>
      <c r="K30" s="14" t="s">
        <v>19</v>
      </c>
      <c r="L30" s="66" t="s">
        <v>19</v>
      </c>
      <c r="N30" s="75">
        <f t="shared" si="9"/>
        <v>7.2363263583187596E-3</v>
      </c>
      <c r="O30" s="75">
        <f t="shared" si="2"/>
        <v>3.7290715372907152E-2</v>
      </c>
      <c r="P30" s="75">
        <f t="shared" si="3"/>
        <v>0.8561113976276431</v>
      </c>
      <c r="Q30" s="75">
        <f t="shared" si="8"/>
        <v>1.2377514182568333E-2</v>
      </c>
      <c r="R30" s="75">
        <f t="shared" si="5"/>
        <v>0.24</v>
      </c>
      <c r="S30" s="109">
        <f t="shared" si="6"/>
        <v>1.1530159535414373</v>
      </c>
    </row>
    <row r="31" spans="1:19" s="75" customFormat="1" ht="13.5" customHeight="1" x14ac:dyDescent="0.2">
      <c r="A31" s="46"/>
      <c r="B31" s="26">
        <v>41053</v>
      </c>
      <c r="C31" s="12">
        <v>2.1</v>
      </c>
      <c r="D31" s="51">
        <v>5.0999999999999996</v>
      </c>
      <c r="E31" s="52">
        <v>130</v>
      </c>
      <c r="F31" s="12">
        <v>1.4</v>
      </c>
      <c r="G31" s="14" t="s">
        <v>18</v>
      </c>
      <c r="H31" s="12">
        <v>0.22</v>
      </c>
      <c r="I31" s="51">
        <v>9</v>
      </c>
      <c r="J31" s="14" t="s">
        <v>18</v>
      </c>
      <c r="K31" s="14" t="s">
        <v>18</v>
      </c>
      <c r="L31" s="66" t="s">
        <v>18</v>
      </c>
      <c r="N31" s="75">
        <f t="shared" si="9"/>
        <v>1.266357112705783E-2</v>
      </c>
      <c r="O31" s="75">
        <f t="shared" si="2"/>
        <v>3.8812785388127852E-2</v>
      </c>
      <c r="P31" s="75">
        <f t="shared" si="3"/>
        <v>1.3408973697782363</v>
      </c>
      <c r="Q31" s="75">
        <f t="shared" si="8"/>
        <v>1.4440433212996389E-2</v>
      </c>
      <c r="R31" s="75">
        <f t="shared" si="5"/>
        <v>0.14399999999999999</v>
      </c>
      <c r="S31" s="109">
        <f t="shared" si="6"/>
        <v>1.5508141595064182</v>
      </c>
    </row>
    <row r="32" spans="1:19" s="75" customFormat="1" ht="13.5" customHeight="1" x14ac:dyDescent="0.2">
      <c r="A32" s="46"/>
      <c r="B32" s="26">
        <v>41221</v>
      </c>
      <c r="C32" s="12">
        <v>1.6</v>
      </c>
      <c r="D32" s="50">
        <v>4.2</v>
      </c>
      <c r="E32" s="52">
        <v>61</v>
      </c>
      <c r="F32" s="12">
        <v>0.88</v>
      </c>
      <c r="G32" s="14" t="s">
        <v>20</v>
      </c>
      <c r="H32" s="14" t="s">
        <v>20</v>
      </c>
      <c r="I32" s="51">
        <v>11</v>
      </c>
      <c r="J32" s="14" t="s">
        <v>20</v>
      </c>
      <c r="K32" s="14" t="s">
        <v>20</v>
      </c>
      <c r="L32" s="66" t="s">
        <v>20</v>
      </c>
      <c r="N32" s="75">
        <f t="shared" si="9"/>
        <v>9.648435144425014E-3</v>
      </c>
      <c r="O32" s="75">
        <f t="shared" si="2"/>
        <v>3.1963470319634701E-2</v>
      </c>
      <c r="P32" s="75">
        <f t="shared" si="3"/>
        <v>0.629190304280557</v>
      </c>
      <c r="Q32" s="75">
        <f t="shared" si="8"/>
        <v>9.0768437338834447E-3</v>
      </c>
      <c r="R32" s="75">
        <f t="shared" si="5"/>
        <v>0.17599999999999999</v>
      </c>
      <c r="S32" s="108">
        <f t="shared" si="6"/>
        <v>0.85587905347850013</v>
      </c>
    </row>
    <row r="33" spans="1:19" s="75" customFormat="1" ht="13.5" customHeight="1" x14ac:dyDescent="0.2">
      <c r="A33" s="46"/>
      <c r="B33" s="26">
        <v>44412</v>
      </c>
      <c r="C33" s="45">
        <v>0.9</v>
      </c>
      <c r="D33" s="50">
        <v>1.6</v>
      </c>
      <c r="E33" s="12">
        <v>3.3</v>
      </c>
      <c r="F33" s="14" t="s">
        <v>18</v>
      </c>
      <c r="G33" s="14" t="s">
        <v>18</v>
      </c>
      <c r="H33" s="14" t="s">
        <v>18</v>
      </c>
      <c r="I33" s="51">
        <v>1.3</v>
      </c>
      <c r="J33" s="14" t="s">
        <v>18</v>
      </c>
      <c r="K33" s="14" t="s">
        <v>18</v>
      </c>
      <c r="L33" s="66" t="s">
        <v>18</v>
      </c>
      <c r="N33" s="75">
        <f t="shared" si="9"/>
        <v>5.4272447687390701E-3</v>
      </c>
      <c r="O33" s="75">
        <f t="shared" si="2"/>
        <v>1.2176560121765601E-2</v>
      </c>
      <c r="P33" s="75">
        <f t="shared" si="3"/>
        <v>3.4038164002062915E-2</v>
      </c>
      <c r="Q33" s="75">
        <f>0.2/$Q$4</f>
        <v>2.0629190304280558E-3</v>
      </c>
      <c r="R33" s="75">
        <f t="shared" si="5"/>
        <v>2.0799999999999999E-2</v>
      </c>
      <c r="S33" s="107">
        <f t="shared" si="6"/>
        <v>7.4504887922995644E-2</v>
      </c>
    </row>
    <row r="34" spans="1:19" s="75" customFormat="1" ht="13.5" customHeight="1" x14ac:dyDescent="0.2">
      <c r="A34" s="46"/>
      <c r="B34" s="110">
        <v>44776</v>
      </c>
      <c r="C34" s="12">
        <v>0.72</v>
      </c>
      <c r="D34" s="50">
        <v>1.7</v>
      </c>
      <c r="E34" s="111">
        <v>3</v>
      </c>
      <c r="F34" s="14" t="s">
        <v>18</v>
      </c>
      <c r="G34" s="14" t="s">
        <v>18</v>
      </c>
      <c r="H34" s="14" t="s">
        <v>18</v>
      </c>
      <c r="I34" s="51">
        <v>0.81</v>
      </c>
      <c r="J34" s="14" t="s">
        <v>18</v>
      </c>
      <c r="K34" s="14" t="s">
        <v>18</v>
      </c>
      <c r="L34" s="66" t="s">
        <v>18</v>
      </c>
      <c r="N34" s="75">
        <f t="shared" si="9"/>
        <v>4.3417958149912558E-3</v>
      </c>
      <c r="O34" s="75">
        <f t="shared" si="2"/>
        <v>1.2937595129375951E-2</v>
      </c>
      <c r="P34" s="75">
        <f t="shared" si="3"/>
        <v>3.0943785456420833E-2</v>
      </c>
      <c r="Q34" s="75">
        <f>0.2/$Q$4</f>
        <v>2.0629190304280558E-3</v>
      </c>
      <c r="R34" s="75">
        <f t="shared" si="5"/>
        <v>1.2960000000000001E-2</v>
      </c>
      <c r="S34" s="107">
        <f t="shared" si="6"/>
        <v>6.3246095431216093E-2</v>
      </c>
    </row>
    <row r="35" spans="1:19" s="75" customFormat="1" ht="13.5" customHeight="1" x14ac:dyDescent="0.2">
      <c r="A35" s="46"/>
      <c r="B35" s="95">
        <v>45463</v>
      </c>
      <c r="C35" s="96">
        <v>0.67</v>
      </c>
      <c r="D35" s="96">
        <v>0.99</v>
      </c>
      <c r="E35" s="96">
        <v>1.5</v>
      </c>
      <c r="F35" s="43" t="s">
        <v>18</v>
      </c>
      <c r="G35" s="43" t="s">
        <v>18</v>
      </c>
      <c r="H35" s="43" t="s">
        <v>18</v>
      </c>
      <c r="I35" s="99">
        <v>0.26</v>
      </c>
      <c r="J35" s="43" t="s">
        <v>18</v>
      </c>
      <c r="K35" s="43" t="s">
        <v>18</v>
      </c>
      <c r="L35" s="97" t="s">
        <v>18</v>
      </c>
      <c r="N35" s="75">
        <f t="shared" si="9"/>
        <v>4.0402822167279742E-3</v>
      </c>
      <c r="O35" s="75">
        <f t="shared" si="2"/>
        <v>7.5342465753424652E-3</v>
      </c>
      <c r="P35" s="75">
        <f t="shared" si="3"/>
        <v>1.5471892728210417E-2</v>
      </c>
      <c r="Q35" s="75">
        <f>0.2/$Q$4</f>
        <v>2.0629190304280558E-3</v>
      </c>
      <c r="R35" s="75">
        <f t="shared" si="5"/>
        <v>4.1600000000000005E-3</v>
      </c>
      <c r="S35" s="107">
        <f t="shared" si="6"/>
        <v>3.326934055070891E-2</v>
      </c>
    </row>
    <row r="36" spans="1:19" s="75" customFormat="1" ht="3.75" customHeight="1" thickBot="1" x14ac:dyDescent="0.25">
      <c r="A36" s="68"/>
      <c r="B36" s="37"/>
      <c r="C36" s="38"/>
      <c r="D36" s="38"/>
      <c r="E36" s="38"/>
      <c r="F36" s="38"/>
      <c r="G36" s="38"/>
      <c r="H36" s="38"/>
      <c r="I36" s="39"/>
      <c r="J36" s="38"/>
      <c r="K36" s="38"/>
      <c r="L36" s="69"/>
    </row>
    <row r="37" spans="1:19" s="75" customFormat="1" ht="13.5" customHeight="1" x14ac:dyDescent="0.2">
      <c r="A37" s="46" t="s">
        <v>15</v>
      </c>
      <c r="B37" s="27">
        <v>36784</v>
      </c>
      <c r="C37" s="15">
        <v>1.6</v>
      </c>
      <c r="D37" s="55">
        <v>4.9000000000000004</v>
      </c>
      <c r="E37" s="19">
        <v>120</v>
      </c>
      <c r="F37" s="15">
        <v>2.8</v>
      </c>
      <c r="G37" s="16" t="s">
        <v>18</v>
      </c>
      <c r="H37" s="15">
        <v>1</v>
      </c>
      <c r="I37" s="16" t="s">
        <v>18</v>
      </c>
      <c r="J37" s="16" t="s">
        <v>18</v>
      </c>
      <c r="K37" s="16" t="s">
        <v>18</v>
      </c>
      <c r="L37" s="70" t="s">
        <v>18</v>
      </c>
    </row>
    <row r="38" spans="1:19" s="75" customFormat="1" ht="13.5" customHeight="1" x14ac:dyDescent="0.2">
      <c r="A38" s="46" t="s">
        <v>73</v>
      </c>
      <c r="B38" s="26">
        <v>36934</v>
      </c>
      <c r="C38" s="12">
        <v>1</v>
      </c>
      <c r="D38" s="50">
        <v>2.2999999999999998</v>
      </c>
      <c r="E38" s="13">
        <v>48</v>
      </c>
      <c r="F38" s="12">
        <v>0.9</v>
      </c>
      <c r="G38" s="14" t="s">
        <v>18</v>
      </c>
      <c r="H38" s="12">
        <v>0.22</v>
      </c>
      <c r="I38" s="14" t="s">
        <v>18</v>
      </c>
      <c r="J38" s="14" t="s">
        <v>18</v>
      </c>
      <c r="K38" s="14" t="s">
        <v>18</v>
      </c>
      <c r="L38" s="66" t="s">
        <v>18</v>
      </c>
    </row>
    <row r="39" spans="1:19" s="75" customFormat="1" ht="13.5" customHeight="1" x14ac:dyDescent="0.2">
      <c r="A39" s="46"/>
      <c r="B39" s="26">
        <v>37028</v>
      </c>
      <c r="C39" s="12">
        <v>1</v>
      </c>
      <c r="D39" s="50">
        <v>3.4</v>
      </c>
      <c r="E39" s="13">
        <v>100</v>
      </c>
      <c r="F39" s="12">
        <v>1.6</v>
      </c>
      <c r="G39" s="14" t="s">
        <v>18</v>
      </c>
      <c r="H39" s="12">
        <v>1</v>
      </c>
      <c r="I39" s="14" t="s">
        <v>18</v>
      </c>
      <c r="J39" s="14" t="s">
        <v>18</v>
      </c>
      <c r="K39" s="14" t="s">
        <v>18</v>
      </c>
      <c r="L39" s="66" t="s">
        <v>18</v>
      </c>
    </row>
    <row r="40" spans="1:19" s="75" customFormat="1" ht="13.5" customHeight="1" x14ac:dyDescent="0.2">
      <c r="A40" s="46"/>
      <c r="B40" s="26">
        <v>37118</v>
      </c>
      <c r="C40" s="12">
        <v>0.97</v>
      </c>
      <c r="D40" s="50">
        <v>2.9</v>
      </c>
      <c r="E40" s="13">
        <v>70</v>
      </c>
      <c r="F40" s="12">
        <v>1.1000000000000001</v>
      </c>
      <c r="G40" s="14" t="s">
        <v>18</v>
      </c>
      <c r="H40" s="12">
        <v>0.68</v>
      </c>
      <c r="I40" s="14" t="s">
        <v>18</v>
      </c>
      <c r="J40" s="14" t="s">
        <v>18</v>
      </c>
      <c r="K40" s="14" t="s">
        <v>18</v>
      </c>
      <c r="L40" s="66" t="s">
        <v>18</v>
      </c>
    </row>
    <row r="41" spans="1:19" s="75" customFormat="1" ht="13.5" customHeight="1" x14ac:dyDescent="0.2">
      <c r="A41" s="46"/>
      <c r="B41" s="26">
        <v>37210</v>
      </c>
      <c r="C41" s="12">
        <v>0.99</v>
      </c>
      <c r="D41" s="50">
        <v>1.6</v>
      </c>
      <c r="E41" s="13">
        <v>35</v>
      </c>
      <c r="F41" s="12">
        <v>0.56999999999999995</v>
      </c>
      <c r="G41" s="14" t="s">
        <v>18</v>
      </c>
      <c r="H41" s="12">
        <v>0.28999999999999998</v>
      </c>
      <c r="I41" s="14" t="s">
        <v>18</v>
      </c>
      <c r="J41" s="14" t="s">
        <v>18</v>
      </c>
      <c r="K41" s="14" t="s">
        <v>18</v>
      </c>
      <c r="L41" s="66" t="s">
        <v>18</v>
      </c>
    </row>
    <row r="42" spans="1:19" s="75" customFormat="1" ht="13.5" customHeight="1" x14ac:dyDescent="0.2">
      <c r="A42" s="46"/>
      <c r="B42" s="26">
        <v>37307</v>
      </c>
      <c r="C42" s="13">
        <v>9.8000000000000007</v>
      </c>
      <c r="D42" s="51">
        <v>18</v>
      </c>
      <c r="E42" s="13">
        <v>110</v>
      </c>
      <c r="F42" s="12">
        <v>1.3</v>
      </c>
      <c r="G42" s="14" t="s">
        <v>18</v>
      </c>
      <c r="H42" s="12">
        <v>0.71</v>
      </c>
      <c r="I42" s="14" t="s">
        <v>18</v>
      </c>
      <c r="J42" s="14" t="s">
        <v>18</v>
      </c>
      <c r="K42" s="14" t="s">
        <v>18</v>
      </c>
      <c r="L42" s="66" t="s">
        <v>18</v>
      </c>
    </row>
    <row r="43" spans="1:19" s="75" customFormat="1" ht="13.5" customHeight="1" x14ac:dyDescent="0.2">
      <c r="A43" s="46"/>
      <c r="B43" s="26">
        <v>37396</v>
      </c>
      <c r="C43" s="12">
        <v>3.8</v>
      </c>
      <c r="D43" s="51">
        <v>6.6</v>
      </c>
      <c r="E43" s="13">
        <v>65</v>
      </c>
      <c r="F43" s="12">
        <v>0.9</v>
      </c>
      <c r="G43" s="14" t="s">
        <v>18</v>
      </c>
      <c r="H43" s="12">
        <v>0.32</v>
      </c>
      <c r="I43" s="14" t="s">
        <v>18</v>
      </c>
      <c r="J43" s="14" t="s">
        <v>18</v>
      </c>
      <c r="K43" s="14" t="s">
        <v>18</v>
      </c>
      <c r="L43" s="66" t="s">
        <v>18</v>
      </c>
    </row>
    <row r="44" spans="1:19" s="75" customFormat="1" ht="13.5" customHeight="1" x14ac:dyDescent="0.2">
      <c r="A44" s="46"/>
      <c r="B44" s="26">
        <v>37487</v>
      </c>
      <c r="C44" s="12">
        <v>2.4</v>
      </c>
      <c r="D44" s="50">
        <v>4.2</v>
      </c>
      <c r="E44" s="13">
        <v>77</v>
      </c>
      <c r="F44" s="12">
        <v>1.7</v>
      </c>
      <c r="G44" s="14" t="s">
        <v>20</v>
      </c>
      <c r="H44" s="14" t="s">
        <v>20</v>
      </c>
      <c r="I44" s="14" t="s">
        <v>20</v>
      </c>
      <c r="J44" s="14" t="s">
        <v>20</v>
      </c>
      <c r="K44" s="14" t="s">
        <v>20</v>
      </c>
      <c r="L44" s="66" t="s">
        <v>20</v>
      </c>
    </row>
    <row r="45" spans="1:19" s="75" customFormat="1" ht="13.5" customHeight="1" x14ac:dyDescent="0.2">
      <c r="A45" s="46"/>
      <c r="B45" s="26">
        <v>37581</v>
      </c>
      <c r="C45" s="12">
        <v>1.6</v>
      </c>
      <c r="D45" s="50">
        <v>3.7</v>
      </c>
      <c r="E45" s="13">
        <v>38</v>
      </c>
      <c r="F45" s="12">
        <v>0.99</v>
      </c>
      <c r="G45" s="14" t="s">
        <v>18</v>
      </c>
      <c r="H45" s="14" t="s">
        <v>18</v>
      </c>
      <c r="I45" s="14" t="s">
        <v>18</v>
      </c>
      <c r="J45" s="14" t="s">
        <v>18</v>
      </c>
      <c r="K45" s="14" t="s">
        <v>18</v>
      </c>
      <c r="L45" s="66" t="s">
        <v>18</v>
      </c>
    </row>
    <row r="46" spans="1:19" s="75" customFormat="1" ht="13.5" customHeight="1" x14ac:dyDescent="0.2">
      <c r="A46" s="46"/>
      <c r="B46" s="26">
        <v>37672</v>
      </c>
      <c r="C46" s="12">
        <v>1.5</v>
      </c>
      <c r="D46" s="50">
        <v>3.1</v>
      </c>
      <c r="E46" s="13">
        <v>36</v>
      </c>
      <c r="F46" s="12">
        <v>0.48</v>
      </c>
      <c r="G46" s="14" t="s">
        <v>18</v>
      </c>
      <c r="H46" s="14" t="s">
        <v>18</v>
      </c>
      <c r="I46" s="14" t="s">
        <v>18</v>
      </c>
      <c r="J46" s="14" t="s">
        <v>18</v>
      </c>
      <c r="K46" s="14" t="s">
        <v>18</v>
      </c>
      <c r="L46" s="66" t="s">
        <v>18</v>
      </c>
    </row>
    <row r="47" spans="1:19" s="75" customFormat="1" ht="13.5" customHeight="1" x14ac:dyDescent="0.2">
      <c r="A47" s="46"/>
      <c r="B47" s="26">
        <v>37762</v>
      </c>
      <c r="C47" s="12">
        <v>2.4</v>
      </c>
      <c r="D47" s="50">
        <v>4.7</v>
      </c>
      <c r="E47" s="13">
        <v>65</v>
      </c>
      <c r="F47" s="12">
        <v>0.97</v>
      </c>
      <c r="G47" s="14" t="s">
        <v>18</v>
      </c>
      <c r="H47" s="14" t="s">
        <v>18</v>
      </c>
      <c r="I47" s="14" t="s">
        <v>18</v>
      </c>
      <c r="J47" s="14" t="s">
        <v>18</v>
      </c>
      <c r="K47" s="14" t="s">
        <v>18</v>
      </c>
      <c r="L47" s="66" t="s">
        <v>18</v>
      </c>
    </row>
    <row r="48" spans="1:19" s="75" customFormat="1" ht="13.5" customHeight="1" x14ac:dyDescent="0.2">
      <c r="A48" s="46"/>
      <c r="B48" s="26">
        <v>37854</v>
      </c>
      <c r="C48" s="12">
        <v>1.8</v>
      </c>
      <c r="D48" s="50">
        <v>3.8</v>
      </c>
      <c r="E48" s="13">
        <v>54</v>
      </c>
      <c r="F48" s="12">
        <v>0.78</v>
      </c>
      <c r="G48" s="14" t="s">
        <v>18</v>
      </c>
      <c r="H48" s="14" t="s">
        <v>18</v>
      </c>
      <c r="I48" s="14" t="s">
        <v>18</v>
      </c>
      <c r="J48" s="14" t="s">
        <v>18</v>
      </c>
      <c r="K48" s="14" t="s">
        <v>18</v>
      </c>
      <c r="L48" s="66" t="s">
        <v>18</v>
      </c>
    </row>
    <row r="49" spans="1:12" s="75" customFormat="1" ht="13.5" customHeight="1" x14ac:dyDescent="0.2">
      <c r="A49" s="46"/>
      <c r="B49" s="26" t="s">
        <v>10</v>
      </c>
      <c r="C49" s="12">
        <v>1.73</v>
      </c>
      <c r="D49" s="50">
        <v>2</v>
      </c>
      <c r="E49" s="13">
        <v>24.8</v>
      </c>
      <c r="F49" s="14" t="s">
        <v>19</v>
      </c>
      <c r="G49" s="14" t="s">
        <v>19</v>
      </c>
      <c r="H49" s="14" t="s">
        <v>19</v>
      </c>
      <c r="I49" s="14" t="s">
        <v>19</v>
      </c>
      <c r="J49" s="14" t="s">
        <v>19</v>
      </c>
      <c r="K49" s="14" t="s">
        <v>19</v>
      </c>
      <c r="L49" s="66" t="s">
        <v>19</v>
      </c>
    </row>
    <row r="50" spans="1:12" s="75" customFormat="1" ht="13.5" customHeight="1" x14ac:dyDescent="0.2">
      <c r="A50" s="46"/>
      <c r="B50" s="26" t="s">
        <v>56</v>
      </c>
      <c r="C50" s="12">
        <v>2.09</v>
      </c>
      <c r="D50" s="50">
        <v>4.07</v>
      </c>
      <c r="E50" s="13">
        <v>75</v>
      </c>
      <c r="F50" s="12">
        <v>0.88</v>
      </c>
      <c r="G50" s="14" t="s">
        <v>18</v>
      </c>
      <c r="H50" s="12">
        <v>0.21</v>
      </c>
      <c r="I50" s="14" t="s">
        <v>18</v>
      </c>
      <c r="J50" s="14" t="s">
        <v>18</v>
      </c>
      <c r="K50" s="14" t="s">
        <v>18</v>
      </c>
      <c r="L50" s="66" t="s">
        <v>18</v>
      </c>
    </row>
    <row r="51" spans="1:12" s="75" customFormat="1" ht="13.5" customHeight="1" x14ac:dyDescent="0.2">
      <c r="A51" s="46"/>
      <c r="B51" s="26">
        <v>38945</v>
      </c>
      <c r="C51" s="12">
        <v>1.4</v>
      </c>
      <c r="D51" s="50">
        <v>2.7</v>
      </c>
      <c r="E51" s="13">
        <v>33</v>
      </c>
      <c r="F51" s="12">
        <v>0.56000000000000005</v>
      </c>
      <c r="G51" s="14" t="s">
        <v>18</v>
      </c>
      <c r="H51" s="12">
        <v>0.21</v>
      </c>
      <c r="I51" s="14" t="s">
        <v>18</v>
      </c>
      <c r="J51" s="14" t="s">
        <v>18</v>
      </c>
      <c r="K51" s="14" t="s">
        <v>18</v>
      </c>
      <c r="L51" s="66" t="s">
        <v>18</v>
      </c>
    </row>
    <row r="52" spans="1:12" s="75" customFormat="1" ht="13.5" customHeight="1" x14ac:dyDescent="0.2">
      <c r="A52" s="46"/>
      <c r="B52" s="26">
        <v>39127</v>
      </c>
      <c r="C52" s="12">
        <v>1.4</v>
      </c>
      <c r="D52" s="50">
        <v>3.7</v>
      </c>
      <c r="E52" s="13">
        <v>49</v>
      </c>
      <c r="F52" s="12">
        <v>0.43</v>
      </c>
      <c r="G52" s="14" t="s">
        <v>18</v>
      </c>
      <c r="H52" s="14" t="s">
        <v>18</v>
      </c>
      <c r="I52" s="14" t="s">
        <v>18</v>
      </c>
      <c r="J52" s="14" t="s">
        <v>18</v>
      </c>
      <c r="K52" s="14" t="s">
        <v>18</v>
      </c>
      <c r="L52" s="66" t="s">
        <v>18</v>
      </c>
    </row>
    <row r="53" spans="1:12" s="75" customFormat="1" ht="13.5" customHeight="1" x14ac:dyDescent="0.2">
      <c r="A53" s="46"/>
      <c r="B53" s="26">
        <v>39349</v>
      </c>
      <c r="C53" s="12">
        <v>1.1000000000000001</v>
      </c>
      <c r="D53" s="50">
        <v>2.1</v>
      </c>
      <c r="E53" s="13">
        <v>23</v>
      </c>
      <c r="F53" s="12">
        <v>0.28000000000000003</v>
      </c>
      <c r="G53" s="14" t="s">
        <v>18</v>
      </c>
      <c r="H53" s="14" t="s">
        <v>18</v>
      </c>
      <c r="I53" s="14" t="s">
        <v>18</v>
      </c>
      <c r="J53" s="14" t="s">
        <v>18</v>
      </c>
      <c r="K53" s="14" t="s">
        <v>18</v>
      </c>
      <c r="L53" s="66" t="s">
        <v>18</v>
      </c>
    </row>
    <row r="54" spans="1:12" s="75" customFormat="1" ht="13.5" customHeight="1" x14ac:dyDescent="0.2">
      <c r="A54" s="46"/>
      <c r="B54" s="26">
        <v>39520</v>
      </c>
      <c r="C54" s="12">
        <v>1.1000000000000001</v>
      </c>
      <c r="D54" s="50">
        <v>2.6</v>
      </c>
      <c r="E54" s="13">
        <v>52</v>
      </c>
      <c r="F54" s="12">
        <v>0.51</v>
      </c>
      <c r="G54" s="14" t="s">
        <v>18</v>
      </c>
      <c r="H54" s="14" t="s">
        <v>18</v>
      </c>
      <c r="I54" s="14" t="s">
        <v>18</v>
      </c>
      <c r="J54" s="12">
        <v>0.28000000000000003</v>
      </c>
      <c r="K54" s="14" t="s">
        <v>18</v>
      </c>
      <c r="L54" s="66" t="s">
        <v>18</v>
      </c>
    </row>
    <row r="55" spans="1:12" s="75" customFormat="1" ht="13.5" customHeight="1" x14ac:dyDescent="0.2">
      <c r="A55" s="46"/>
      <c r="B55" s="26">
        <v>39717</v>
      </c>
      <c r="C55" s="12">
        <v>0.84</v>
      </c>
      <c r="D55" s="12">
        <v>1.3</v>
      </c>
      <c r="E55" s="12">
        <v>14</v>
      </c>
      <c r="F55" s="12">
        <v>0.2</v>
      </c>
      <c r="G55" s="14" t="s">
        <v>18</v>
      </c>
      <c r="H55" s="14" t="s">
        <v>18</v>
      </c>
      <c r="I55" s="14" t="s">
        <v>18</v>
      </c>
      <c r="J55" s="14" t="s">
        <v>18</v>
      </c>
      <c r="K55" s="14" t="s">
        <v>18</v>
      </c>
      <c r="L55" s="66" t="s">
        <v>18</v>
      </c>
    </row>
    <row r="56" spans="1:12" s="75" customFormat="1" ht="13.5" customHeight="1" x14ac:dyDescent="0.2">
      <c r="A56" s="46"/>
      <c r="B56" s="26">
        <v>40080</v>
      </c>
      <c r="C56" s="12">
        <v>1</v>
      </c>
      <c r="D56" s="50">
        <v>2</v>
      </c>
      <c r="E56" s="13">
        <v>23</v>
      </c>
      <c r="F56" s="12">
        <v>0.25</v>
      </c>
      <c r="G56" s="14" t="s">
        <v>18</v>
      </c>
      <c r="H56" s="14" t="s">
        <v>18</v>
      </c>
      <c r="I56" s="14" t="s">
        <v>18</v>
      </c>
      <c r="J56" s="14" t="s">
        <v>18</v>
      </c>
      <c r="K56" s="14" t="s">
        <v>18</v>
      </c>
      <c r="L56" s="66" t="s">
        <v>18</v>
      </c>
    </row>
    <row r="57" spans="1:12" s="75" customFormat="1" ht="13.5" customHeight="1" x14ac:dyDescent="0.2">
      <c r="A57" s="46"/>
      <c r="B57" s="26">
        <v>40310</v>
      </c>
      <c r="C57" s="12">
        <v>0.98</v>
      </c>
      <c r="D57" s="50">
        <v>1.8</v>
      </c>
      <c r="E57" s="13">
        <v>37</v>
      </c>
      <c r="F57" s="12">
        <v>0.34</v>
      </c>
      <c r="G57" s="14" t="s">
        <v>18</v>
      </c>
      <c r="H57" s="14" t="s">
        <v>18</v>
      </c>
      <c r="I57" s="14" t="s">
        <v>18</v>
      </c>
      <c r="J57" s="14" t="s">
        <v>18</v>
      </c>
      <c r="K57" s="14" t="s">
        <v>18</v>
      </c>
      <c r="L57" s="66" t="s">
        <v>18</v>
      </c>
    </row>
    <row r="58" spans="1:12" s="75" customFormat="1" ht="13.5" customHeight="1" x14ac:dyDescent="0.2">
      <c r="A58" s="46"/>
      <c r="B58" s="26">
        <v>40500</v>
      </c>
      <c r="C58" s="12">
        <v>0.66</v>
      </c>
      <c r="D58" s="12">
        <v>0.89</v>
      </c>
      <c r="E58" s="12">
        <v>12</v>
      </c>
      <c r="F58" s="14" t="s">
        <v>18</v>
      </c>
      <c r="G58" s="14" t="s">
        <v>18</v>
      </c>
      <c r="H58" s="14" t="s">
        <v>18</v>
      </c>
      <c r="I58" s="14" t="s">
        <v>18</v>
      </c>
      <c r="J58" s="14" t="s">
        <v>18</v>
      </c>
      <c r="K58" s="14" t="s">
        <v>18</v>
      </c>
      <c r="L58" s="66" t="s">
        <v>18</v>
      </c>
    </row>
    <row r="59" spans="1:12" s="75" customFormat="1" ht="13.5" customHeight="1" x14ac:dyDescent="0.2">
      <c r="A59" s="46"/>
      <c r="B59" s="26">
        <v>40682</v>
      </c>
      <c r="C59" s="12">
        <v>0.86</v>
      </c>
      <c r="D59" s="12">
        <v>1.3</v>
      </c>
      <c r="E59" s="13">
        <v>24</v>
      </c>
      <c r="F59" s="12">
        <v>0.26</v>
      </c>
      <c r="G59" s="14" t="s">
        <v>18</v>
      </c>
      <c r="H59" s="14" t="s">
        <v>18</v>
      </c>
      <c r="I59" s="14" t="s">
        <v>18</v>
      </c>
      <c r="J59" s="12">
        <v>0.32</v>
      </c>
      <c r="K59" s="14" t="s">
        <v>18</v>
      </c>
      <c r="L59" s="66" t="s">
        <v>18</v>
      </c>
    </row>
    <row r="60" spans="1:12" s="75" customFormat="1" ht="13.5" customHeight="1" x14ac:dyDescent="0.2">
      <c r="A60" s="46"/>
      <c r="B60" s="26">
        <v>40869</v>
      </c>
      <c r="C60" s="12">
        <v>0.71</v>
      </c>
      <c r="D60" s="12">
        <v>0.73</v>
      </c>
      <c r="E60" s="12">
        <v>9.1999999999999993</v>
      </c>
      <c r="F60" s="14" t="s">
        <v>18</v>
      </c>
      <c r="G60" s="14" t="s">
        <v>18</v>
      </c>
      <c r="H60" s="14" t="s">
        <v>18</v>
      </c>
      <c r="I60" s="14" t="s">
        <v>18</v>
      </c>
      <c r="J60" s="14" t="s">
        <v>18</v>
      </c>
      <c r="K60" s="14" t="s">
        <v>18</v>
      </c>
      <c r="L60" s="66" t="s">
        <v>18</v>
      </c>
    </row>
    <row r="61" spans="1:12" s="75" customFormat="1" ht="13.5" customHeight="1" x14ac:dyDescent="0.2">
      <c r="A61" s="46"/>
      <c r="B61" s="26">
        <v>41053</v>
      </c>
      <c r="C61" s="12">
        <v>0.7</v>
      </c>
      <c r="D61" s="12">
        <v>1.1000000000000001</v>
      </c>
      <c r="E61" s="13">
        <v>23</v>
      </c>
      <c r="F61" s="12">
        <v>0.21</v>
      </c>
      <c r="G61" s="14" t="s">
        <v>18</v>
      </c>
      <c r="H61" s="14" t="s">
        <v>18</v>
      </c>
      <c r="I61" s="14" t="s">
        <v>18</v>
      </c>
      <c r="J61" s="14" t="s">
        <v>18</v>
      </c>
      <c r="K61" s="14" t="s">
        <v>18</v>
      </c>
      <c r="L61" s="66" t="s">
        <v>18</v>
      </c>
    </row>
    <row r="62" spans="1:12" s="75" customFormat="1" ht="13.5" customHeight="1" x14ac:dyDescent="0.2">
      <c r="A62" s="46"/>
      <c r="B62" s="28">
        <v>41221</v>
      </c>
      <c r="C62" s="17">
        <v>0.73</v>
      </c>
      <c r="D62" s="17">
        <v>0.75</v>
      </c>
      <c r="E62" s="17">
        <v>9.8000000000000007</v>
      </c>
      <c r="F62" s="18" t="s">
        <v>18</v>
      </c>
      <c r="G62" s="18" t="s">
        <v>18</v>
      </c>
      <c r="H62" s="18" t="s">
        <v>18</v>
      </c>
      <c r="I62" s="18" t="s">
        <v>18</v>
      </c>
      <c r="J62" s="18" t="s">
        <v>18</v>
      </c>
      <c r="K62" s="18" t="s">
        <v>18</v>
      </c>
      <c r="L62" s="71" t="s">
        <v>18</v>
      </c>
    </row>
    <row r="63" spans="1:12" s="75" customFormat="1" ht="13.5" customHeight="1" x14ac:dyDescent="0.2">
      <c r="A63" s="46"/>
      <c r="B63" s="26">
        <v>44412</v>
      </c>
      <c r="C63" s="12">
        <v>0.36</v>
      </c>
      <c r="D63" s="12">
        <v>0.21</v>
      </c>
      <c r="E63" s="12">
        <v>0.33</v>
      </c>
      <c r="F63" s="14" t="s">
        <v>18</v>
      </c>
      <c r="G63" s="14" t="s">
        <v>18</v>
      </c>
      <c r="H63" s="14" t="s">
        <v>18</v>
      </c>
      <c r="I63" s="14" t="s">
        <v>18</v>
      </c>
      <c r="J63" s="14" t="s">
        <v>18</v>
      </c>
      <c r="K63" s="14" t="s">
        <v>18</v>
      </c>
      <c r="L63" s="66" t="s">
        <v>18</v>
      </c>
    </row>
    <row r="64" spans="1:12" s="75" customFormat="1" ht="13.5" customHeight="1" x14ac:dyDescent="0.2">
      <c r="A64" s="46"/>
      <c r="B64" s="110">
        <v>44776</v>
      </c>
      <c r="C64" s="12">
        <v>0.39</v>
      </c>
      <c r="D64" s="12">
        <v>0.24</v>
      </c>
      <c r="E64" s="12">
        <v>0.31</v>
      </c>
      <c r="F64" s="14" t="s">
        <v>18</v>
      </c>
      <c r="G64" s="14" t="s">
        <v>18</v>
      </c>
      <c r="H64" s="14" t="s">
        <v>18</v>
      </c>
      <c r="I64" s="14" t="s">
        <v>18</v>
      </c>
      <c r="J64" s="14" t="s">
        <v>18</v>
      </c>
      <c r="K64" s="14" t="s">
        <v>18</v>
      </c>
      <c r="L64" s="66" t="s">
        <v>18</v>
      </c>
    </row>
    <row r="65" spans="1:12" s="75" customFormat="1" ht="13.5" customHeight="1" x14ac:dyDescent="0.2">
      <c r="A65" s="46"/>
      <c r="B65" s="95">
        <v>45463</v>
      </c>
      <c r="C65" s="96">
        <v>0.32</v>
      </c>
      <c r="D65" s="43" t="s">
        <v>18</v>
      </c>
      <c r="E65" s="43" t="s">
        <v>18</v>
      </c>
      <c r="F65" s="43" t="s">
        <v>18</v>
      </c>
      <c r="G65" s="43" t="s">
        <v>18</v>
      </c>
      <c r="H65" s="43" t="s">
        <v>18</v>
      </c>
      <c r="I65" s="43" t="s">
        <v>18</v>
      </c>
      <c r="J65" s="43" t="s">
        <v>18</v>
      </c>
      <c r="K65" s="43" t="s">
        <v>18</v>
      </c>
      <c r="L65" s="67" t="s">
        <v>18</v>
      </c>
    </row>
    <row r="66" spans="1:12" s="75" customFormat="1" ht="3.75" customHeight="1" thickBot="1" x14ac:dyDescent="0.25">
      <c r="A66" s="68"/>
      <c r="B66" s="37"/>
      <c r="C66" s="38"/>
      <c r="D66" s="38"/>
      <c r="E66" s="38"/>
      <c r="F66" s="38"/>
      <c r="G66" s="38"/>
      <c r="H66" s="38"/>
      <c r="I66" s="39"/>
      <c r="J66" s="38"/>
      <c r="K66" s="38"/>
      <c r="L66" s="69"/>
    </row>
    <row r="67" spans="1:12" s="75" customFormat="1" ht="13.5" customHeight="1" x14ac:dyDescent="0.2">
      <c r="A67" s="46" t="s">
        <v>16</v>
      </c>
      <c r="B67" s="27">
        <v>36784</v>
      </c>
      <c r="C67" s="15">
        <v>1.2</v>
      </c>
      <c r="D67" s="16" t="s">
        <v>18</v>
      </c>
      <c r="E67" s="16" t="s">
        <v>18</v>
      </c>
      <c r="F67" s="16" t="s">
        <v>18</v>
      </c>
      <c r="G67" s="16" t="s">
        <v>18</v>
      </c>
      <c r="H67" s="16" t="s">
        <v>18</v>
      </c>
      <c r="I67" s="16" t="s">
        <v>18</v>
      </c>
      <c r="J67" s="16" t="s">
        <v>18</v>
      </c>
      <c r="K67" s="16" t="s">
        <v>18</v>
      </c>
      <c r="L67" s="70" t="s">
        <v>18</v>
      </c>
    </row>
    <row r="68" spans="1:12" s="75" customFormat="1" ht="13.5" customHeight="1" x14ac:dyDescent="0.2">
      <c r="A68" s="46" t="s">
        <v>79</v>
      </c>
      <c r="B68" s="26">
        <v>36934</v>
      </c>
      <c r="C68" s="12">
        <v>0.7</v>
      </c>
      <c r="D68" s="14" t="s">
        <v>18</v>
      </c>
      <c r="E68" s="14" t="s">
        <v>18</v>
      </c>
      <c r="F68" s="14" t="s">
        <v>18</v>
      </c>
      <c r="G68" s="14" t="s">
        <v>18</v>
      </c>
      <c r="H68" s="14" t="s">
        <v>18</v>
      </c>
      <c r="I68" s="14" t="s">
        <v>18</v>
      </c>
      <c r="J68" s="14" t="s">
        <v>18</v>
      </c>
      <c r="K68" s="14" t="s">
        <v>18</v>
      </c>
      <c r="L68" s="66" t="s">
        <v>18</v>
      </c>
    </row>
    <row r="69" spans="1:12" s="75" customFormat="1" ht="13.5" customHeight="1" x14ac:dyDescent="0.2">
      <c r="A69" s="46"/>
      <c r="B69" s="26">
        <v>37028</v>
      </c>
      <c r="C69" s="12">
        <v>0.62</v>
      </c>
      <c r="D69" s="14" t="s">
        <v>18</v>
      </c>
      <c r="E69" s="14" t="s">
        <v>18</v>
      </c>
      <c r="F69" s="14" t="s">
        <v>18</v>
      </c>
      <c r="G69" s="14" t="s">
        <v>18</v>
      </c>
      <c r="H69" s="14" t="s">
        <v>18</v>
      </c>
      <c r="I69" s="14" t="s">
        <v>18</v>
      </c>
      <c r="J69" s="14" t="s">
        <v>18</v>
      </c>
      <c r="K69" s="14" t="s">
        <v>18</v>
      </c>
      <c r="L69" s="66" t="s">
        <v>18</v>
      </c>
    </row>
    <row r="70" spans="1:12" s="75" customFormat="1" ht="13.5" customHeight="1" x14ac:dyDescent="0.2">
      <c r="A70" s="46"/>
      <c r="B70" s="26">
        <v>37118</v>
      </c>
      <c r="C70" s="12">
        <v>0.88</v>
      </c>
      <c r="D70" s="14" t="s">
        <v>18</v>
      </c>
      <c r="E70" s="14" t="s">
        <v>18</v>
      </c>
      <c r="F70" s="14" t="s">
        <v>18</v>
      </c>
      <c r="G70" s="14" t="s">
        <v>18</v>
      </c>
      <c r="H70" s="14" t="s">
        <v>18</v>
      </c>
      <c r="I70" s="14" t="s">
        <v>18</v>
      </c>
      <c r="J70" s="14" t="s">
        <v>18</v>
      </c>
      <c r="K70" s="14" t="s">
        <v>18</v>
      </c>
      <c r="L70" s="66" t="s">
        <v>18</v>
      </c>
    </row>
    <row r="71" spans="1:12" s="75" customFormat="1" ht="13.5" customHeight="1" x14ac:dyDescent="0.2">
      <c r="A71" s="46"/>
      <c r="B71" s="26">
        <v>37210</v>
      </c>
      <c r="C71" s="12">
        <v>0.9</v>
      </c>
      <c r="D71" s="14" t="s">
        <v>18</v>
      </c>
      <c r="E71" s="14" t="s">
        <v>18</v>
      </c>
      <c r="F71" s="14" t="s">
        <v>18</v>
      </c>
      <c r="G71" s="14" t="s">
        <v>18</v>
      </c>
      <c r="H71" s="14" t="s">
        <v>18</v>
      </c>
      <c r="I71" s="14" t="s">
        <v>18</v>
      </c>
      <c r="J71" s="14" t="s">
        <v>18</v>
      </c>
      <c r="K71" s="14" t="s">
        <v>18</v>
      </c>
      <c r="L71" s="66" t="s">
        <v>18</v>
      </c>
    </row>
    <row r="72" spans="1:12" s="75" customFormat="1" ht="13.5" customHeight="1" x14ac:dyDescent="0.2">
      <c r="A72" s="46"/>
      <c r="B72" s="26">
        <v>37307</v>
      </c>
      <c r="C72" s="12">
        <v>0.44</v>
      </c>
      <c r="D72" s="14" t="s">
        <v>18</v>
      </c>
      <c r="E72" s="14" t="s">
        <v>18</v>
      </c>
      <c r="F72" s="14" t="s">
        <v>18</v>
      </c>
      <c r="G72" s="14" t="s">
        <v>18</v>
      </c>
      <c r="H72" s="14" t="s">
        <v>18</v>
      </c>
      <c r="I72" s="14" t="s">
        <v>18</v>
      </c>
      <c r="J72" s="14" t="s">
        <v>18</v>
      </c>
      <c r="K72" s="14" t="s">
        <v>18</v>
      </c>
      <c r="L72" s="66" t="s">
        <v>18</v>
      </c>
    </row>
    <row r="73" spans="1:12" s="75" customFormat="1" ht="13.5" customHeight="1" x14ac:dyDescent="0.2">
      <c r="A73" s="46"/>
      <c r="B73" s="26">
        <v>37396</v>
      </c>
      <c r="C73" s="12">
        <v>0.39</v>
      </c>
      <c r="D73" s="14" t="s">
        <v>18</v>
      </c>
      <c r="E73" s="14" t="s">
        <v>18</v>
      </c>
      <c r="F73" s="14" t="s">
        <v>18</v>
      </c>
      <c r="G73" s="14" t="s">
        <v>18</v>
      </c>
      <c r="H73" s="14" t="s">
        <v>18</v>
      </c>
      <c r="I73" s="14" t="s">
        <v>18</v>
      </c>
      <c r="J73" s="14" t="s">
        <v>18</v>
      </c>
      <c r="K73" s="14" t="s">
        <v>18</v>
      </c>
      <c r="L73" s="66" t="s">
        <v>18</v>
      </c>
    </row>
    <row r="74" spans="1:12" s="75" customFormat="1" ht="13.5" customHeight="1" x14ac:dyDescent="0.2">
      <c r="A74" s="46"/>
      <c r="B74" s="26">
        <v>37487</v>
      </c>
      <c r="C74" s="12">
        <v>0.71</v>
      </c>
      <c r="D74" s="14" t="s">
        <v>18</v>
      </c>
      <c r="E74" s="14" t="s">
        <v>18</v>
      </c>
      <c r="F74" s="14" t="s">
        <v>18</v>
      </c>
      <c r="G74" s="14" t="s">
        <v>18</v>
      </c>
      <c r="H74" s="14" t="s">
        <v>18</v>
      </c>
      <c r="I74" s="14" t="s">
        <v>18</v>
      </c>
      <c r="J74" s="14" t="s">
        <v>18</v>
      </c>
      <c r="K74" s="14" t="s">
        <v>18</v>
      </c>
      <c r="L74" s="66" t="s">
        <v>18</v>
      </c>
    </row>
    <row r="75" spans="1:12" s="75" customFormat="1" ht="13.5" customHeight="1" x14ac:dyDescent="0.2">
      <c r="A75" s="46"/>
      <c r="B75" s="26">
        <v>37581</v>
      </c>
      <c r="C75" s="12">
        <v>0.86</v>
      </c>
      <c r="D75" s="14" t="s">
        <v>18</v>
      </c>
      <c r="E75" s="14" t="s">
        <v>18</v>
      </c>
      <c r="F75" s="14" t="s">
        <v>18</v>
      </c>
      <c r="G75" s="14" t="s">
        <v>18</v>
      </c>
      <c r="H75" s="14" t="s">
        <v>18</v>
      </c>
      <c r="I75" s="14" t="s">
        <v>18</v>
      </c>
      <c r="J75" s="14" t="s">
        <v>18</v>
      </c>
      <c r="K75" s="14" t="s">
        <v>18</v>
      </c>
      <c r="L75" s="66" t="s">
        <v>18</v>
      </c>
    </row>
    <row r="76" spans="1:12" s="75" customFormat="1" ht="13.5" customHeight="1" x14ac:dyDescent="0.2">
      <c r="A76" s="46"/>
      <c r="B76" s="26">
        <v>37672</v>
      </c>
      <c r="C76" s="12">
        <v>0.62</v>
      </c>
      <c r="D76" s="14" t="s">
        <v>18</v>
      </c>
      <c r="E76" s="14" t="s">
        <v>18</v>
      </c>
      <c r="F76" s="14" t="s">
        <v>18</v>
      </c>
      <c r="G76" s="14" t="s">
        <v>18</v>
      </c>
      <c r="H76" s="14" t="s">
        <v>18</v>
      </c>
      <c r="I76" s="14" t="s">
        <v>18</v>
      </c>
      <c r="J76" s="14" t="s">
        <v>18</v>
      </c>
      <c r="K76" s="14" t="s">
        <v>18</v>
      </c>
      <c r="L76" s="66" t="s">
        <v>18</v>
      </c>
    </row>
    <row r="77" spans="1:12" s="75" customFormat="1" ht="13.5" customHeight="1" x14ac:dyDescent="0.2">
      <c r="A77" s="46"/>
      <c r="B77" s="26">
        <v>37762</v>
      </c>
      <c r="C77" s="12">
        <v>0.52</v>
      </c>
      <c r="D77" s="14" t="s">
        <v>18</v>
      </c>
      <c r="E77" s="14" t="s">
        <v>18</v>
      </c>
      <c r="F77" s="14" t="s">
        <v>18</v>
      </c>
      <c r="G77" s="14" t="s">
        <v>18</v>
      </c>
      <c r="H77" s="14" t="s">
        <v>18</v>
      </c>
      <c r="I77" s="14" t="s">
        <v>18</v>
      </c>
      <c r="J77" s="14" t="s">
        <v>18</v>
      </c>
      <c r="K77" s="14" t="s">
        <v>18</v>
      </c>
      <c r="L77" s="66" t="s">
        <v>18</v>
      </c>
    </row>
    <row r="78" spans="1:12" s="75" customFormat="1" ht="13.5" customHeight="1" x14ac:dyDescent="0.2">
      <c r="A78" s="46"/>
      <c r="B78" s="26">
        <v>37854</v>
      </c>
      <c r="C78" s="12">
        <v>0.89</v>
      </c>
      <c r="D78" s="14" t="s">
        <v>18</v>
      </c>
      <c r="E78" s="14" t="s">
        <v>18</v>
      </c>
      <c r="F78" s="14" t="s">
        <v>18</v>
      </c>
      <c r="G78" s="14" t="s">
        <v>18</v>
      </c>
      <c r="H78" s="14" t="s">
        <v>18</v>
      </c>
      <c r="I78" s="14" t="s">
        <v>18</v>
      </c>
      <c r="J78" s="14" t="s">
        <v>18</v>
      </c>
      <c r="K78" s="14" t="s">
        <v>18</v>
      </c>
      <c r="L78" s="66" t="s">
        <v>18</v>
      </c>
    </row>
    <row r="79" spans="1:12" s="75" customFormat="1" ht="13.5" customHeight="1" x14ac:dyDescent="0.2">
      <c r="A79" s="46"/>
      <c r="B79" s="26" t="s">
        <v>10</v>
      </c>
      <c r="C79" s="12">
        <v>0.86</v>
      </c>
      <c r="D79" s="14" t="s">
        <v>18</v>
      </c>
      <c r="E79" s="14" t="s">
        <v>18</v>
      </c>
      <c r="F79" s="14" t="s">
        <v>18</v>
      </c>
      <c r="G79" s="14" t="s">
        <v>18</v>
      </c>
      <c r="H79" s="14" t="s">
        <v>18</v>
      </c>
      <c r="I79" s="14" t="s">
        <v>18</v>
      </c>
      <c r="J79" s="14" t="s">
        <v>18</v>
      </c>
      <c r="K79" s="14" t="s">
        <v>18</v>
      </c>
      <c r="L79" s="66" t="s">
        <v>18</v>
      </c>
    </row>
    <row r="80" spans="1:12" s="75" customFormat="1" ht="13.5" customHeight="1" x14ac:dyDescent="0.2">
      <c r="A80" s="46"/>
      <c r="B80" s="26" t="s">
        <v>56</v>
      </c>
      <c r="C80" s="12">
        <v>0.55000000000000004</v>
      </c>
      <c r="D80" s="14" t="s">
        <v>18</v>
      </c>
      <c r="E80" s="14" t="s">
        <v>18</v>
      </c>
      <c r="F80" s="14" t="s">
        <v>18</v>
      </c>
      <c r="G80" s="14" t="s">
        <v>18</v>
      </c>
      <c r="H80" s="14" t="s">
        <v>18</v>
      </c>
      <c r="I80" s="14" t="s">
        <v>18</v>
      </c>
      <c r="J80" s="14" t="s">
        <v>18</v>
      </c>
      <c r="K80" s="14" t="s">
        <v>18</v>
      </c>
      <c r="L80" s="66" t="s">
        <v>18</v>
      </c>
    </row>
    <row r="81" spans="1:12" s="75" customFormat="1" ht="13.5" customHeight="1" x14ac:dyDescent="0.2">
      <c r="A81" s="46"/>
      <c r="B81" s="26">
        <v>38946</v>
      </c>
      <c r="C81" s="12">
        <v>0.66</v>
      </c>
      <c r="D81" s="14" t="s">
        <v>18</v>
      </c>
      <c r="E81" s="14" t="s">
        <v>18</v>
      </c>
      <c r="F81" s="14" t="s">
        <v>18</v>
      </c>
      <c r="G81" s="14" t="s">
        <v>18</v>
      </c>
      <c r="H81" s="14" t="s">
        <v>18</v>
      </c>
      <c r="I81" s="14" t="s">
        <v>18</v>
      </c>
      <c r="J81" s="14" t="s">
        <v>18</v>
      </c>
      <c r="K81" s="14" t="s">
        <v>18</v>
      </c>
      <c r="L81" s="66" t="s">
        <v>18</v>
      </c>
    </row>
    <row r="82" spans="1:12" s="75" customFormat="1" ht="13.5" customHeight="1" x14ac:dyDescent="0.2">
      <c r="A82" s="46"/>
      <c r="B82" s="26">
        <v>39127</v>
      </c>
      <c r="C82" s="12">
        <v>0.34</v>
      </c>
      <c r="D82" s="14" t="s">
        <v>18</v>
      </c>
      <c r="E82" s="14" t="s">
        <v>18</v>
      </c>
      <c r="F82" s="14" t="s">
        <v>18</v>
      </c>
      <c r="G82" s="14" t="s">
        <v>18</v>
      </c>
      <c r="H82" s="14" t="s">
        <v>18</v>
      </c>
      <c r="I82" s="14" t="s">
        <v>18</v>
      </c>
      <c r="J82" s="14" t="s">
        <v>18</v>
      </c>
      <c r="K82" s="14" t="s">
        <v>18</v>
      </c>
      <c r="L82" s="66" t="s">
        <v>18</v>
      </c>
    </row>
    <row r="83" spans="1:12" s="75" customFormat="1" ht="13.5" customHeight="1" x14ac:dyDescent="0.2">
      <c r="A83" s="46"/>
      <c r="B83" s="26">
        <v>39349</v>
      </c>
      <c r="C83" s="12">
        <v>0.69</v>
      </c>
      <c r="D83" s="14" t="s">
        <v>18</v>
      </c>
      <c r="E83" s="14" t="s">
        <v>18</v>
      </c>
      <c r="F83" s="14" t="s">
        <v>18</v>
      </c>
      <c r="G83" s="14" t="s">
        <v>18</v>
      </c>
      <c r="H83" s="14" t="s">
        <v>18</v>
      </c>
      <c r="I83" s="14" t="s">
        <v>18</v>
      </c>
      <c r="J83" s="14" t="s">
        <v>18</v>
      </c>
      <c r="K83" s="14" t="s">
        <v>18</v>
      </c>
      <c r="L83" s="66" t="s">
        <v>18</v>
      </c>
    </row>
    <row r="84" spans="1:12" s="75" customFormat="1" ht="13.5" customHeight="1" x14ac:dyDescent="0.2">
      <c r="A84" s="46"/>
      <c r="B84" s="26">
        <v>39520</v>
      </c>
      <c r="C84" s="12">
        <v>0.33</v>
      </c>
      <c r="D84" s="14" t="s">
        <v>18</v>
      </c>
      <c r="E84" s="14" t="s">
        <v>18</v>
      </c>
      <c r="F84" s="14" t="s">
        <v>18</v>
      </c>
      <c r="G84" s="14" t="s">
        <v>18</v>
      </c>
      <c r="H84" s="14" t="s">
        <v>18</v>
      </c>
      <c r="I84" s="14" t="s">
        <v>18</v>
      </c>
      <c r="J84" s="12">
        <v>0.33</v>
      </c>
      <c r="K84" s="14" t="s">
        <v>18</v>
      </c>
      <c r="L84" s="66" t="s">
        <v>18</v>
      </c>
    </row>
    <row r="85" spans="1:12" s="75" customFormat="1" ht="13.5" customHeight="1" x14ac:dyDescent="0.2">
      <c r="A85" s="46"/>
      <c r="B85" s="26">
        <v>39717</v>
      </c>
      <c r="C85" s="12">
        <v>0.67</v>
      </c>
      <c r="D85" s="14" t="s">
        <v>18</v>
      </c>
      <c r="E85" s="14" t="s">
        <v>18</v>
      </c>
      <c r="F85" s="14" t="s">
        <v>18</v>
      </c>
      <c r="G85" s="14" t="s">
        <v>18</v>
      </c>
      <c r="H85" s="14" t="s">
        <v>18</v>
      </c>
      <c r="I85" s="14" t="s">
        <v>18</v>
      </c>
      <c r="J85" s="14" t="s">
        <v>18</v>
      </c>
      <c r="K85" s="14" t="s">
        <v>18</v>
      </c>
      <c r="L85" s="72">
        <v>0.21</v>
      </c>
    </row>
    <row r="86" spans="1:12" s="75" customFormat="1" ht="13.5" customHeight="1" x14ac:dyDescent="0.2">
      <c r="A86" s="46"/>
      <c r="B86" s="26">
        <v>40080</v>
      </c>
      <c r="C86" s="12">
        <v>0.6</v>
      </c>
      <c r="D86" s="14" t="s">
        <v>18</v>
      </c>
      <c r="E86" s="14" t="s">
        <v>18</v>
      </c>
      <c r="F86" s="14" t="s">
        <v>18</v>
      </c>
      <c r="G86" s="14" t="s">
        <v>18</v>
      </c>
      <c r="H86" s="14" t="s">
        <v>18</v>
      </c>
      <c r="I86" s="14" t="s">
        <v>18</v>
      </c>
      <c r="J86" s="14" t="s">
        <v>18</v>
      </c>
      <c r="K86" s="14" t="s">
        <v>18</v>
      </c>
      <c r="L86" s="66" t="s">
        <v>18</v>
      </c>
    </row>
    <row r="87" spans="1:12" s="75" customFormat="1" ht="13.5" customHeight="1" x14ac:dyDescent="0.2">
      <c r="A87" s="46"/>
      <c r="B87" s="26">
        <v>40310</v>
      </c>
      <c r="C87" s="12">
        <v>0.28000000000000003</v>
      </c>
      <c r="D87" s="14" t="s">
        <v>18</v>
      </c>
      <c r="E87" s="14" t="s">
        <v>18</v>
      </c>
      <c r="F87" s="14" t="s">
        <v>18</v>
      </c>
      <c r="G87" s="14" t="s">
        <v>18</v>
      </c>
      <c r="H87" s="14" t="s">
        <v>18</v>
      </c>
      <c r="I87" s="14" t="s">
        <v>18</v>
      </c>
      <c r="J87" s="14" t="s">
        <v>18</v>
      </c>
      <c r="K87" s="14" t="s">
        <v>18</v>
      </c>
      <c r="L87" s="66" t="s">
        <v>18</v>
      </c>
    </row>
    <row r="88" spans="1:12" s="75" customFormat="1" ht="13.5" customHeight="1" x14ac:dyDescent="0.2">
      <c r="A88" s="46"/>
      <c r="B88" s="26">
        <v>40500</v>
      </c>
      <c r="C88" s="12">
        <v>0.22</v>
      </c>
      <c r="D88" s="14" t="s">
        <v>18</v>
      </c>
      <c r="E88" s="14" t="s">
        <v>18</v>
      </c>
      <c r="F88" s="14" t="s">
        <v>18</v>
      </c>
      <c r="G88" s="14" t="s">
        <v>18</v>
      </c>
      <c r="H88" s="14" t="s">
        <v>18</v>
      </c>
      <c r="I88" s="14" t="s">
        <v>18</v>
      </c>
      <c r="J88" s="14" t="s">
        <v>18</v>
      </c>
      <c r="K88" s="14" t="s">
        <v>18</v>
      </c>
      <c r="L88" s="66" t="s">
        <v>18</v>
      </c>
    </row>
    <row r="89" spans="1:12" s="75" customFormat="1" ht="13.5" customHeight="1" x14ac:dyDescent="0.2">
      <c r="A89" s="46"/>
      <c r="B89" s="26">
        <v>40682</v>
      </c>
      <c r="C89" s="12">
        <v>0.28999999999999998</v>
      </c>
      <c r="D89" s="14" t="s">
        <v>18</v>
      </c>
      <c r="E89" s="14" t="s">
        <v>18</v>
      </c>
      <c r="F89" s="14" t="s">
        <v>18</v>
      </c>
      <c r="G89" s="14" t="s">
        <v>18</v>
      </c>
      <c r="H89" s="14" t="s">
        <v>18</v>
      </c>
      <c r="I89" s="14" t="s">
        <v>18</v>
      </c>
      <c r="J89" s="12">
        <v>0.25</v>
      </c>
      <c r="K89" s="14" t="s">
        <v>18</v>
      </c>
      <c r="L89" s="66" t="s">
        <v>18</v>
      </c>
    </row>
    <row r="90" spans="1:12" s="75" customFormat="1" ht="13.5" customHeight="1" x14ac:dyDescent="0.2">
      <c r="A90" s="46"/>
      <c r="B90" s="26">
        <v>40869</v>
      </c>
      <c r="C90" s="12">
        <v>0.43</v>
      </c>
      <c r="D90" s="14" t="s">
        <v>18</v>
      </c>
      <c r="E90" s="14" t="s">
        <v>18</v>
      </c>
      <c r="F90" s="14" t="s">
        <v>18</v>
      </c>
      <c r="G90" s="14" t="s">
        <v>18</v>
      </c>
      <c r="H90" s="14" t="s">
        <v>18</v>
      </c>
      <c r="I90" s="14" t="s">
        <v>18</v>
      </c>
      <c r="J90" s="14" t="s">
        <v>18</v>
      </c>
      <c r="K90" s="14" t="s">
        <v>18</v>
      </c>
      <c r="L90" s="72">
        <v>0.22</v>
      </c>
    </row>
    <row r="91" spans="1:12" s="75" customFormat="1" ht="13.5" customHeight="1" x14ac:dyDescent="0.2">
      <c r="A91" s="46"/>
      <c r="B91" s="26">
        <v>41053</v>
      </c>
      <c r="C91" s="12">
        <v>0.27</v>
      </c>
      <c r="D91" s="14" t="s">
        <v>18</v>
      </c>
      <c r="E91" s="14" t="s">
        <v>18</v>
      </c>
      <c r="F91" s="14" t="s">
        <v>18</v>
      </c>
      <c r="G91" s="14" t="s">
        <v>18</v>
      </c>
      <c r="H91" s="14" t="s">
        <v>18</v>
      </c>
      <c r="I91" s="14" t="s">
        <v>18</v>
      </c>
      <c r="J91" s="14" t="s">
        <v>18</v>
      </c>
      <c r="K91" s="14" t="s">
        <v>18</v>
      </c>
      <c r="L91" s="73">
        <v>0.2</v>
      </c>
    </row>
    <row r="92" spans="1:12" s="75" customFormat="1" ht="13.5" customHeight="1" x14ac:dyDescent="0.2">
      <c r="A92" s="46"/>
      <c r="B92" s="28">
        <v>41221</v>
      </c>
      <c r="C92" s="17">
        <v>0.44</v>
      </c>
      <c r="D92" s="18" t="s">
        <v>18</v>
      </c>
      <c r="E92" s="18" t="s">
        <v>18</v>
      </c>
      <c r="F92" s="18" t="s">
        <v>18</v>
      </c>
      <c r="G92" s="18" t="s">
        <v>18</v>
      </c>
      <c r="H92" s="18" t="s">
        <v>18</v>
      </c>
      <c r="I92" s="18" t="s">
        <v>18</v>
      </c>
      <c r="J92" s="18" t="s">
        <v>18</v>
      </c>
      <c r="K92" s="18" t="s">
        <v>18</v>
      </c>
      <c r="L92" s="71" t="s">
        <v>18</v>
      </c>
    </row>
    <row r="93" spans="1:12" s="75" customFormat="1" ht="13.5" customHeight="1" x14ac:dyDescent="0.2">
      <c r="A93" s="46"/>
      <c r="B93" s="26">
        <v>44412</v>
      </c>
      <c r="C93" s="12">
        <v>0.33</v>
      </c>
      <c r="D93" s="14" t="s">
        <v>18</v>
      </c>
      <c r="E93" s="14" t="s">
        <v>18</v>
      </c>
      <c r="F93" s="14" t="s">
        <v>18</v>
      </c>
      <c r="G93" s="14" t="s">
        <v>18</v>
      </c>
      <c r="H93" s="14" t="s">
        <v>18</v>
      </c>
      <c r="I93" s="14" t="s">
        <v>18</v>
      </c>
      <c r="J93" s="14" t="s">
        <v>18</v>
      </c>
      <c r="K93" s="14" t="s">
        <v>18</v>
      </c>
      <c r="L93" s="66" t="s">
        <v>18</v>
      </c>
    </row>
    <row r="94" spans="1:12" s="75" customFormat="1" ht="13.5" customHeight="1" x14ac:dyDescent="0.2">
      <c r="A94" s="46"/>
      <c r="B94" s="110">
        <v>44776</v>
      </c>
      <c r="C94" s="12">
        <v>0.31</v>
      </c>
      <c r="D94" s="14" t="s">
        <v>18</v>
      </c>
      <c r="E94" s="14" t="s">
        <v>18</v>
      </c>
      <c r="F94" s="14" t="s">
        <v>18</v>
      </c>
      <c r="G94" s="14" t="s">
        <v>18</v>
      </c>
      <c r="H94" s="14" t="s">
        <v>18</v>
      </c>
      <c r="I94" s="14" t="s">
        <v>18</v>
      </c>
      <c r="J94" s="14" t="s">
        <v>18</v>
      </c>
      <c r="K94" s="14" t="s">
        <v>18</v>
      </c>
      <c r="L94" s="66" t="s">
        <v>18</v>
      </c>
    </row>
    <row r="95" spans="1:12" s="75" customFormat="1" ht="13.5" customHeight="1" x14ac:dyDescent="0.2">
      <c r="A95" s="46"/>
      <c r="B95" s="95">
        <v>45463</v>
      </c>
      <c r="C95" s="96">
        <v>0.28000000000000003</v>
      </c>
      <c r="D95" s="43" t="s">
        <v>18</v>
      </c>
      <c r="E95" s="43" t="s">
        <v>18</v>
      </c>
      <c r="F95" s="43" t="s">
        <v>18</v>
      </c>
      <c r="G95" s="43" t="s">
        <v>18</v>
      </c>
      <c r="H95" s="43" t="s">
        <v>18</v>
      </c>
      <c r="I95" s="43" t="s">
        <v>18</v>
      </c>
      <c r="J95" s="43" t="s">
        <v>18</v>
      </c>
      <c r="K95" s="43" t="s">
        <v>18</v>
      </c>
      <c r="L95" s="97" t="s">
        <v>18</v>
      </c>
    </row>
    <row r="96" spans="1:12" s="75" customFormat="1" ht="3.75" customHeight="1" thickBot="1" x14ac:dyDescent="0.25">
      <c r="A96" s="68"/>
      <c r="B96" s="37"/>
      <c r="C96" s="38"/>
      <c r="D96" s="38"/>
      <c r="E96" s="38"/>
      <c r="F96" s="38"/>
      <c r="G96" s="38"/>
      <c r="H96" s="38"/>
      <c r="I96" s="39"/>
      <c r="J96" s="38"/>
      <c r="K96" s="38"/>
      <c r="L96" s="69"/>
    </row>
    <row r="97" spans="1:12" s="75" customFormat="1" ht="13.5" customHeight="1" x14ac:dyDescent="0.2">
      <c r="A97" s="46" t="s">
        <v>68</v>
      </c>
      <c r="B97" s="33">
        <v>45463</v>
      </c>
      <c r="C97" s="35" t="s">
        <v>18</v>
      </c>
      <c r="D97" s="35" t="s">
        <v>18</v>
      </c>
      <c r="E97" s="35" t="s">
        <v>18</v>
      </c>
      <c r="F97" s="35" t="s">
        <v>18</v>
      </c>
      <c r="G97" s="35" t="s">
        <v>18</v>
      </c>
      <c r="H97" s="35" t="s">
        <v>18</v>
      </c>
      <c r="I97" s="35" t="s">
        <v>18</v>
      </c>
      <c r="J97" s="35" t="s">
        <v>18</v>
      </c>
      <c r="K97" s="35" t="s">
        <v>18</v>
      </c>
      <c r="L97" s="67" t="s">
        <v>18</v>
      </c>
    </row>
    <row r="98" spans="1:12" s="75" customFormat="1" ht="3.75" customHeight="1" thickBot="1" x14ac:dyDescent="0.25">
      <c r="A98" s="68"/>
      <c r="B98" s="37"/>
      <c r="C98" s="38"/>
      <c r="D98" s="38"/>
      <c r="E98" s="38"/>
      <c r="F98" s="38"/>
      <c r="G98" s="38"/>
      <c r="H98" s="38"/>
      <c r="I98" s="39"/>
      <c r="J98" s="38"/>
      <c r="K98" s="38"/>
      <c r="L98" s="69"/>
    </row>
    <row r="99" spans="1:12" s="75" customFormat="1" ht="13.5" customHeight="1" x14ac:dyDescent="0.2">
      <c r="A99" s="46" t="s">
        <v>86</v>
      </c>
      <c r="B99" s="33">
        <v>45463</v>
      </c>
      <c r="C99" s="35" t="s">
        <v>18</v>
      </c>
      <c r="D99" s="35" t="s">
        <v>18</v>
      </c>
      <c r="E99" s="35" t="s">
        <v>18</v>
      </c>
      <c r="F99" s="35" t="s">
        <v>18</v>
      </c>
      <c r="G99" s="35" t="s">
        <v>18</v>
      </c>
      <c r="H99" s="35" t="s">
        <v>18</v>
      </c>
      <c r="I99" s="35" t="s">
        <v>18</v>
      </c>
      <c r="J99" s="35" t="s">
        <v>18</v>
      </c>
      <c r="K99" s="35" t="s">
        <v>18</v>
      </c>
      <c r="L99" s="67" t="s">
        <v>18</v>
      </c>
    </row>
    <row r="100" spans="1:12" s="75" customFormat="1" ht="3.75" customHeight="1" thickBot="1" x14ac:dyDescent="0.25">
      <c r="A100" s="68"/>
      <c r="B100" s="37"/>
      <c r="C100" s="38"/>
      <c r="D100" s="38"/>
      <c r="E100" s="38"/>
      <c r="F100" s="38"/>
      <c r="G100" s="38"/>
      <c r="H100" s="38"/>
      <c r="I100" s="39"/>
      <c r="J100" s="38"/>
      <c r="K100" s="38"/>
      <c r="L100" s="69"/>
    </row>
    <row r="101" spans="1:12" s="75" customFormat="1" ht="13.5" customHeight="1" x14ac:dyDescent="0.2">
      <c r="A101" s="46" t="s">
        <v>87</v>
      </c>
      <c r="B101" s="33">
        <v>45463</v>
      </c>
      <c r="C101" s="34">
        <v>0.82</v>
      </c>
      <c r="D101" s="35" t="s">
        <v>18</v>
      </c>
      <c r="E101" s="35" t="s">
        <v>18</v>
      </c>
      <c r="F101" s="35" t="s">
        <v>18</v>
      </c>
      <c r="G101" s="35" t="s">
        <v>18</v>
      </c>
      <c r="H101" s="35" t="s">
        <v>18</v>
      </c>
      <c r="I101" s="35" t="s">
        <v>18</v>
      </c>
      <c r="J101" s="35" t="s">
        <v>18</v>
      </c>
      <c r="K101" s="35" t="s">
        <v>18</v>
      </c>
      <c r="L101" s="67" t="s">
        <v>18</v>
      </c>
    </row>
    <row r="102" spans="1:12" s="75" customFormat="1" ht="3.75" customHeight="1" thickBot="1" x14ac:dyDescent="0.25">
      <c r="A102" s="68"/>
      <c r="B102" s="37"/>
      <c r="C102" s="38"/>
      <c r="D102" s="38"/>
      <c r="E102" s="38"/>
      <c r="F102" s="38"/>
      <c r="G102" s="38"/>
      <c r="H102" s="38"/>
      <c r="I102" s="39"/>
      <c r="J102" s="38"/>
      <c r="K102" s="38"/>
      <c r="L102" s="69"/>
    </row>
    <row r="103" spans="1:12" s="75" customFormat="1" ht="13.5" customHeight="1" x14ac:dyDescent="0.2">
      <c r="A103" s="170" t="s">
        <v>82</v>
      </c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</row>
    <row r="104" spans="1:12" s="75" customFormat="1" ht="13.5" customHeight="1" x14ac:dyDescent="0.2">
      <c r="A104" s="46" t="s">
        <v>80</v>
      </c>
      <c r="B104" s="27">
        <v>36728</v>
      </c>
      <c r="C104" s="15">
        <v>0.8</v>
      </c>
      <c r="D104" s="15">
        <v>0.45</v>
      </c>
      <c r="E104" s="15">
        <v>5</v>
      </c>
      <c r="F104" s="16" t="s">
        <v>18</v>
      </c>
      <c r="G104" s="16" t="s">
        <v>18</v>
      </c>
      <c r="H104" s="16" t="s">
        <v>18</v>
      </c>
      <c r="I104" s="16" t="s">
        <v>18</v>
      </c>
      <c r="J104" s="16" t="s">
        <v>18</v>
      </c>
      <c r="K104" s="16" t="s">
        <v>18</v>
      </c>
      <c r="L104" s="70" t="s">
        <v>18</v>
      </c>
    </row>
    <row r="105" spans="1:12" s="75" customFormat="1" ht="13.5" customHeight="1" x14ac:dyDescent="0.2">
      <c r="A105" s="46" t="s">
        <v>74</v>
      </c>
      <c r="B105" s="26">
        <v>37210</v>
      </c>
      <c r="C105" s="12">
        <v>0.87</v>
      </c>
      <c r="D105" s="14" t="s">
        <v>18</v>
      </c>
      <c r="E105" s="12">
        <v>0.95</v>
      </c>
      <c r="F105" s="14" t="s">
        <v>18</v>
      </c>
      <c r="G105" s="14" t="s">
        <v>18</v>
      </c>
      <c r="H105" s="14" t="s">
        <v>18</v>
      </c>
      <c r="I105" s="14" t="s">
        <v>18</v>
      </c>
      <c r="J105" s="14" t="s">
        <v>18</v>
      </c>
      <c r="K105" s="14" t="s">
        <v>18</v>
      </c>
      <c r="L105" s="66" t="s">
        <v>18</v>
      </c>
    </row>
    <row r="106" spans="1:12" s="75" customFormat="1" ht="13.5" customHeight="1" x14ac:dyDescent="0.2">
      <c r="A106" s="46"/>
      <c r="B106" s="26">
        <v>37580</v>
      </c>
      <c r="C106" s="12">
        <v>0.69</v>
      </c>
      <c r="D106" s="12">
        <v>0.24</v>
      </c>
      <c r="E106" s="12">
        <v>0.93</v>
      </c>
      <c r="F106" s="14" t="s">
        <v>18</v>
      </c>
      <c r="G106" s="14" t="s">
        <v>18</v>
      </c>
      <c r="H106" s="14" t="s">
        <v>18</v>
      </c>
      <c r="I106" s="14" t="s">
        <v>18</v>
      </c>
      <c r="J106" s="14" t="s">
        <v>18</v>
      </c>
      <c r="K106" s="14" t="s">
        <v>18</v>
      </c>
      <c r="L106" s="66" t="s">
        <v>18</v>
      </c>
    </row>
    <row r="107" spans="1:12" s="75" customFormat="1" ht="13.5" customHeight="1" x14ac:dyDescent="0.2">
      <c r="A107" s="46"/>
      <c r="B107" s="26" t="s">
        <v>10</v>
      </c>
      <c r="C107" s="12">
        <v>1.91</v>
      </c>
      <c r="D107" s="12">
        <v>0.52</v>
      </c>
      <c r="E107" s="12">
        <v>2.74</v>
      </c>
      <c r="F107" s="14" t="s">
        <v>18</v>
      </c>
      <c r="G107" s="14" t="s">
        <v>18</v>
      </c>
      <c r="H107" s="14" t="s">
        <v>18</v>
      </c>
      <c r="I107" s="14" t="s">
        <v>18</v>
      </c>
      <c r="J107" s="14" t="s">
        <v>18</v>
      </c>
      <c r="K107" s="14" t="s">
        <v>18</v>
      </c>
      <c r="L107" s="66" t="s">
        <v>18</v>
      </c>
    </row>
    <row r="108" spans="1:12" s="75" customFormat="1" ht="13.5" customHeight="1" x14ac:dyDescent="0.2">
      <c r="A108" s="46"/>
      <c r="B108" s="26">
        <v>38945</v>
      </c>
      <c r="C108" s="12">
        <v>0.65</v>
      </c>
      <c r="D108" s="12">
        <v>0.25</v>
      </c>
      <c r="E108" s="12">
        <v>1.2</v>
      </c>
      <c r="F108" s="14" t="s">
        <v>18</v>
      </c>
      <c r="G108" s="14" t="s">
        <v>18</v>
      </c>
      <c r="H108" s="14" t="s">
        <v>18</v>
      </c>
      <c r="I108" s="14" t="s">
        <v>18</v>
      </c>
      <c r="J108" s="14" t="s">
        <v>18</v>
      </c>
      <c r="K108" s="14" t="s">
        <v>18</v>
      </c>
      <c r="L108" s="66" t="s">
        <v>18</v>
      </c>
    </row>
    <row r="109" spans="1:12" s="75" customFormat="1" ht="13.5" customHeight="1" x14ac:dyDescent="0.2">
      <c r="A109" s="46"/>
      <c r="B109" s="26">
        <v>39127</v>
      </c>
      <c r="C109" s="12">
        <v>0.76</v>
      </c>
      <c r="D109" s="12">
        <v>0.89</v>
      </c>
      <c r="E109" s="12">
        <v>6</v>
      </c>
      <c r="F109" s="14" t="s">
        <v>18</v>
      </c>
      <c r="G109" s="14" t="s">
        <v>18</v>
      </c>
      <c r="H109" s="14" t="s">
        <v>18</v>
      </c>
      <c r="I109" s="14" t="s">
        <v>18</v>
      </c>
      <c r="J109" s="14" t="s">
        <v>18</v>
      </c>
      <c r="K109" s="14" t="s">
        <v>18</v>
      </c>
      <c r="L109" s="66" t="s">
        <v>18</v>
      </c>
    </row>
    <row r="110" spans="1:12" s="75" customFormat="1" ht="13.5" customHeight="1" x14ac:dyDescent="0.2">
      <c r="A110" s="46"/>
      <c r="B110" s="26">
        <v>39349</v>
      </c>
      <c r="C110" s="12">
        <v>0.6</v>
      </c>
      <c r="D110" s="14" t="s">
        <v>18</v>
      </c>
      <c r="E110" s="12">
        <v>0.45</v>
      </c>
      <c r="F110" s="14" t="s">
        <v>18</v>
      </c>
      <c r="G110" s="14" t="s">
        <v>18</v>
      </c>
      <c r="H110" s="14" t="s">
        <v>18</v>
      </c>
      <c r="I110" s="14" t="s">
        <v>18</v>
      </c>
      <c r="J110" s="14" t="s">
        <v>18</v>
      </c>
      <c r="K110" s="14" t="s">
        <v>18</v>
      </c>
      <c r="L110" s="66" t="s">
        <v>18</v>
      </c>
    </row>
    <row r="111" spans="1:12" s="75" customFormat="1" ht="13.5" customHeight="1" x14ac:dyDescent="0.2">
      <c r="A111" s="46"/>
      <c r="B111" s="26">
        <v>39520</v>
      </c>
      <c r="C111" s="12">
        <v>0.6</v>
      </c>
      <c r="D111" s="12">
        <v>0.39</v>
      </c>
      <c r="E111" s="12">
        <v>5.9</v>
      </c>
      <c r="F111" s="14" t="s">
        <v>18</v>
      </c>
      <c r="G111" s="14" t="s">
        <v>18</v>
      </c>
      <c r="H111" s="14" t="s">
        <v>18</v>
      </c>
      <c r="I111" s="14" t="s">
        <v>18</v>
      </c>
      <c r="J111" s="12">
        <v>0.32</v>
      </c>
      <c r="K111" s="14" t="s">
        <v>18</v>
      </c>
      <c r="L111" s="66" t="s">
        <v>18</v>
      </c>
    </row>
    <row r="112" spans="1:12" s="75" customFormat="1" ht="13.5" customHeight="1" x14ac:dyDescent="0.2">
      <c r="A112" s="46"/>
      <c r="B112" s="26">
        <v>39717</v>
      </c>
      <c r="C112" s="12">
        <v>0.49</v>
      </c>
      <c r="D112" s="14" t="s">
        <v>18</v>
      </c>
      <c r="E112" s="12">
        <v>0.41</v>
      </c>
      <c r="F112" s="14" t="s">
        <v>18</v>
      </c>
      <c r="G112" s="14" t="s">
        <v>18</v>
      </c>
      <c r="H112" s="14" t="s">
        <v>18</v>
      </c>
      <c r="I112" s="14" t="s">
        <v>18</v>
      </c>
      <c r="J112" s="14" t="s">
        <v>18</v>
      </c>
      <c r="K112" s="14" t="s">
        <v>18</v>
      </c>
      <c r="L112" s="66" t="s">
        <v>18</v>
      </c>
    </row>
    <row r="113" spans="1:12" s="75" customFormat="1" ht="13.5" customHeight="1" x14ac:dyDescent="0.2">
      <c r="A113" s="46"/>
      <c r="B113" s="26">
        <v>40080</v>
      </c>
      <c r="C113" s="12">
        <v>0.63</v>
      </c>
      <c r="D113" s="14" t="s">
        <v>18</v>
      </c>
      <c r="E113" s="12">
        <v>0.5</v>
      </c>
      <c r="F113" s="14" t="s">
        <v>18</v>
      </c>
      <c r="G113" s="14" t="s">
        <v>18</v>
      </c>
      <c r="H113" s="14" t="s">
        <v>18</v>
      </c>
      <c r="I113" s="14" t="s">
        <v>18</v>
      </c>
      <c r="J113" s="14" t="s">
        <v>18</v>
      </c>
      <c r="K113" s="14" t="s">
        <v>18</v>
      </c>
      <c r="L113" s="66" t="s">
        <v>18</v>
      </c>
    </row>
    <row r="114" spans="1:12" s="75" customFormat="1" ht="13.5" customHeight="1" x14ac:dyDescent="0.2">
      <c r="A114" s="46"/>
      <c r="B114" s="26">
        <v>40310</v>
      </c>
      <c r="C114" s="12">
        <v>0.43</v>
      </c>
      <c r="D114" s="14" t="s">
        <v>18</v>
      </c>
      <c r="E114" s="12">
        <v>2.4</v>
      </c>
      <c r="F114" s="14" t="s">
        <v>18</v>
      </c>
      <c r="G114" s="14" t="s">
        <v>18</v>
      </c>
      <c r="H114" s="14" t="s">
        <v>18</v>
      </c>
      <c r="I114" s="14" t="s">
        <v>18</v>
      </c>
      <c r="J114" s="14" t="s">
        <v>18</v>
      </c>
      <c r="K114" s="14" t="s">
        <v>18</v>
      </c>
      <c r="L114" s="66" t="s">
        <v>18</v>
      </c>
    </row>
    <row r="115" spans="1:12" s="75" customFormat="1" ht="13.5" customHeight="1" x14ac:dyDescent="0.2">
      <c r="A115" s="46"/>
      <c r="B115" s="26">
        <v>40500</v>
      </c>
      <c r="C115" s="12">
        <v>0.55000000000000004</v>
      </c>
      <c r="D115" s="14" t="s">
        <v>18</v>
      </c>
      <c r="E115" s="12">
        <v>0.68</v>
      </c>
      <c r="F115" s="14" t="s">
        <v>18</v>
      </c>
      <c r="G115" s="14" t="s">
        <v>18</v>
      </c>
      <c r="H115" s="14" t="s">
        <v>18</v>
      </c>
      <c r="I115" s="14" t="s">
        <v>18</v>
      </c>
      <c r="J115" s="14" t="s">
        <v>18</v>
      </c>
      <c r="K115" s="14" t="s">
        <v>18</v>
      </c>
      <c r="L115" s="66" t="s">
        <v>18</v>
      </c>
    </row>
    <row r="116" spans="1:12" s="75" customFormat="1" ht="13.5" customHeight="1" x14ac:dyDescent="0.2">
      <c r="A116" s="46"/>
      <c r="B116" s="26">
        <v>40682</v>
      </c>
      <c r="C116" s="12">
        <v>0.38</v>
      </c>
      <c r="D116" s="14" t="s">
        <v>18</v>
      </c>
      <c r="E116" s="12">
        <v>1.2</v>
      </c>
      <c r="F116" s="14" t="s">
        <v>18</v>
      </c>
      <c r="G116" s="14" t="s">
        <v>18</v>
      </c>
      <c r="H116" s="14" t="s">
        <v>18</v>
      </c>
      <c r="I116" s="14" t="s">
        <v>18</v>
      </c>
      <c r="J116" s="12">
        <v>0.26</v>
      </c>
      <c r="K116" s="14" t="s">
        <v>18</v>
      </c>
      <c r="L116" s="66" t="s">
        <v>18</v>
      </c>
    </row>
    <row r="117" spans="1:12" s="75" customFormat="1" ht="13.5" customHeight="1" x14ac:dyDescent="0.2">
      <c r="A117" s="46"/>
      <c r="B117" s="26">
        <v>40869</v>
      </c>
      <c r="C117" s="12">
        <v>0.42</v>
      </c>
      <c r="D117" s="14" t="s">
        <v>18</v>
      </c>
      <c r="E117" s="12">
        <v>0.26</v>
      </c>
      <c r="F117" s="14" t="s">
        <v>18</v>
      </c>
      <c r="G117" s="14" t="s">
        <v>18</v>
      </c>
      <c r="H117" s="14" t="s">
        <v>18</v>
      </c>
      <c r="I117" s="14" t="s">
        <v>18</v>
      </c>
      <c r="J117" s="14" t="s">
        <v>18</v>
      </c>
      <c r="K117" s="14" t="s">
        <v>18</v>
      </c>
      <c r="L117" s="66" t="s">
        <v>18</v>
      </c>
    </row>
    <row r="118" spans="1:12" s="75" customFormat="1" ht="13.5" customHeight="1" x14ac:dyDescent="0.2">
      <c r="A118" s="46"/>
      <c r="B118" s="26">
        <v>41053</v>
      </c>
      <c r="C118" s="12">
        <v>0.36</v>
      </c>
      <c r="D118" s="14" t="s">
        <v>18</v>
      </c>
      <c r="E118" s="12">
        <v>0.82</v>
      </c>
      <c r="F118" s="14" t="s">
        <v>18</v>
      </c>
      <c r="G118" s="14" t="s">
        <v>18</v>
      </c>
      <c r="H118" s="14" t="s">
        <v>18</v>
      </c>
      <c r="I118" s="14" t="s">
        <v>18</v>
      </c>
      <c r="J118" s="14" t="s">
        <v>18</v>
      </c>
      <c r="K118" s="14" t="s">
        <v>18</v>
      </c>
      <c r="L118" s="66" t="s">
        <v>18</v>
      </c>
    </row>
    <row r="119" spans="1:12" s="75" customFormat="1" ht="13.5" customHeight="1" x14ac:dyDescent="0.2">
      <c r="A119" s="46"/>
      <c r="B119" s="28">
        <v>41221</v>
      </c>
      <c r="C119" s="17">
        <v>0.63</v>
      </c>
      <c r="D119" s="18" t="s">
        <v>18</v>
      </c>
      <c r="E119" s="17">
        <v>0.24</v>
      </c>
      <c r="F119" s="18" t="s">
        <v>18</v>
      </c>
      <c r="G119" s="18" t="s">
        <v>18</v>
      </c>
      <c r="H119" s="18" t="s">
        <v>18</v>
      </c>
      <c r="I119" s="18" t="s">
        <v>18</v>
      </c>
      <c r="J119" s="18" t="s">
        <v>18</v>
      </c>
      <c r="K119" s="18" t="s">
        <v>18</v>
      </c>
      <c r="L119" s="71" t="s">
        <v>18</v>
      </c>
    </row>
    <row r="120" spans="1:12" s="75" customFormat="1" ht="13.5" customHeight="1" x14ac:dyDescent="0.2">
      <c r="A120" s="46"/>
      <c r="B120" s="26">
        <v>44412</v>
      </c>
      <c r="C120" s="12">
        <v>0.32</v>
      </c>
      <c r="D120" s="14" t="s">
        <v>18</v>
      </c>
      <c r="E120" s="14" t="s">
        <v>18</v>
      </c>
      <c r="F120" s="14" t="s">
        <v>18</v>
      </c>
      <c r="G120" s="14" t="s">
        <v>18</v>
      </c>
      <c r="H120" s="14" t="s">
        <v>18</v>
      </c>
      <c r="I120" s="14" t="s">
        <v>18</v>
      </c>
      <c r="J120" s="14" t="s">
        <v>18</v>
      </c>
      <c r="K120" s="14" t="s">
        <v>18</v>
      </c>
      <c r="L120" s="66" t="s">
        <v>18</v>
      </c>
    </row>
    <row r="121" spans="1:12" s="75" customFormat="1" ht="13.5" customHeight="1" x14ac:dyDescent="0.2">
      <c r="A121" s="46"/>
      <c r="B121" s="110">
        <v>44776</v>
      </c>
      <c r="C121" s="12">
        <v>0.28999999999999998</v>
      </c>
      <c r="D121" s="14" t="s">
        <v>18</v>
      </c>
      <c r="E121" s="14" t="s">
        <v>18</v>
      </c>
      <c r="F121" s="14" t="s">
        <v>18</v>
      </c>
      <c r="G121" s="14" t="s">
        <v>18</v>
      </c>
      <c r="H121" s="14" t="s">
        <v>18</v>
      </c>
      <c r="I121" s="14" t="s">
        <v>18</v>
      </c>
      <c r="J121" s="14" t="s">
        <v>18</v>
      </c>
      <c r="K121" s="14" t="s">
        <v>18</v>
      </c>
      <c r="L121" s="66" t="s">
        <v>18</v>
      </c>
    </row>
    <row r="122" spans="1:12" s="75" customFormat="1" ht="13.5" customHeight="1" x14ac:dyDescent="0.2">
      <c r="A122" s="46"/>
      <c r="B122" s="95">
        <v>45463</v>
      </c>
      <c r="C122" s="98">
        <v>0.3</v>
      </c>
      <c r="D122" s="43" t="s">
        <v>18</v>
      </c>
      <c r="E122" s="43" t="s">
        <v>18</v>
      </c>
      <c r="F122" s="43" t="s">
        <v>18</v>
      </c>
      <c r="G122" s="43" t="s">
        <v>18</v>
      </c>
      <c r="H122" s="43" t="s">
        <v>18</v>
      </c>
      <c r="I122" s="43" t="s">
        <v>18</v>
      </c>
      <c r="J122" s="43" t="s">
        <v>18</v>
      </c>
      <c r="K122" s="43" t="s">
        <v>18</v>
      </c>
      <c r="L122" s="97" t="s">
        <v>18</v>
      </c>
    </row>
    <row r="123" spans="1:12" s="75" customFormat="1" ht="3.75" customHeight="1" thickBot="1" x14ac:dyDescent="0.25">
      <c r="A123" s="68"/>
      <c r="B123" s="37"/>
      <c r="C123" s="38"/>
      <c r="D123" s="38"/>
      <c r="E123" s="38"/>
      <c r="F123" s="38"/>
      <c r="G123" s="38"/>
      <c r="H123" s="38"/>
      <c r="I123" s="39"/>
      <c r="J123" s="38"/>
      <c r="K123" s="38"/>
      <c r="L123" s="69"/>
    </row>
    <row r="124" spans="1:12" s="75" customFormat="1" ht="13.5" customHeight="1" x14ac:dyDescent="0.2">
      <c r="A124" s="46" t="s">
        <v>14</v>
      </c>
      <c r="B124" s="27">
        <v>36728</v>
      </c>
      <c r="C124" s="15">
        <v>0.69</v>
      </c>
      <c r="D124" s="16" t="s">
        <v>18</v>
      </c>
      <c r="E124" s="15">
        <v>1.1000000000000001</v>
      </c>
      <c r="F124" s="16" t="s">
        <v>18</v>
      </c>
      <c r="G124" s="16" t="s">
        <v>18</v>
      </c>
      <c r="H124" s="16" t="s">
        <v>18</v>
      </c>
      <c r="I124" s="16" t="s">
        <v>18</v>
      </c>
      <c r="J124" s="16" t="s">
        <v>18</v>
      </c>
      <c r="K124" s="16" t="s">
        <v>18</v>
      </c>
      <c r="L124" s="70" t="s">
        <v>18</v>
      </c>
    </row>
    <row r="125" spans="1:12" s="75" customFormat="1" ht="13.5" customHeight="1" x14ac:dyDescent="0.2">
      <c r="A125" s="46" t="s">
        <v>77</v>
      </c>
      <c r="B125" s="26" t="s">
        <v>57</v>
      </c>
      <c r="C125" s="12">
        <v>0.66</v>
      </c>
      <c r="D125" s="14" t="s">
        <v>18</v>
      </c>
      <c r="E125" s="12">
        <v>0.23</v>
      </c>
      <c r="F125" s="14" t="s">
        <v>18</v>
      </c>
      <c r="G125" s="14" t="s">
        <v>18</v>
      </c>
      <c r="H125" s="14" t="s">
        <v>18</v>
      </c>
      <c r="I125" s="14" t="s">
        <v>18</v>
      </c>
      <c r="J125" s="14" t="s">
        <v>18</v>
      </c>
      <c r="K125" s="14" t="s">
        <v>18</v>
      </c>
      <c r="L125" s="66" t="s">
        <v>18</v>
      </c>
    </row>
    <row r="126" spans="1:12" s="75" customFormat="1" ht="13.5" customHeight="1" x14ac:dyDescent="0.2">
      <c r="A126" s="46"/>
      <c r="B126" s="26" t="s">
        <v>58</v>
      </c>
      <c r="C126" s="12">
        <v>0.64</v>
      </c>
      <c r="D126" s="14" t="s">
        <v>18</v>
      </c>
      <c r="E126" s="12">
        <v>1.3</v>
      </c>
      <c r="F126" s="14" t="s">
        <v>18</v>
      </c>
      <c r="G126" s="14" t="s">
        <v>18</v>
      </c>
      <c r="H126" s="14" t="s">
        <v>18</v>
      </c>
      <c r="I126" s="14" t="s">
        <v>18</v>
      </c>
      <c r="J126" s="14" t="s">
        <v>18</v>
      </c>
      <c r="K126" s="14" t="s">
        <v>18</v>
      </c>
      <c r="L126" s="66" t="s">
        <v>18</v>
      </c>
    </row>
    <row r="127" spans="1:12" s="75" customFormat="1" ht="13.5" customHeight="1" x14ac:dyDescent="0.2">
      <c r="A127" s="80"/>
      <c r="B127" s="26">
        <v>37118</v>
      </c>
      <c r="C127" s="12">
        <v>0.66</v>
      </c>
      <c r="D127" s="14" t="s">
        <v>18</v>
      </c>
      <c r="E127" s="12">
        <v>0.88</v>
      </c>
      <c r="F127" s="14" t="s">
        <v>18</v>
      </c>
      <c r="G127" s="14" t="s">
        <v>18</v>
      </c>
      <c r="H127" s="14" t="s">
        <v>18</v>
      </c>
      <c r="I127" s="14" t="s">
        <v>18</v>
      </c>
      <c r="J127" s="14" t="s">
        <v>18</v>
      </c>
      <c r="K127" s="14" t="s">
        <v>18</v>
      </c>
      <c r="L127" s="66" t="s">
        <v>18</v>
      </c>
    </row>
    <row r="128" spans="1:12" s="75" customFormat="1" ht="13.5" customHeight="1" x14ac:dyDescent="0.2">
      <c r="A128" s="80"/>
      <c r="B128" s="26">
        <v>37210</v>
      </c>
      <c r="C128" s="12">
        <v>0.56999999999999995</v>
      </c>
      <c r="D128" s="14" t="s">
        <v>18</v>
      </c>
      <c r="E128" s="12">
        <v>0.73</v>
      </c>
      <c r="F128" s="14" t="s">
        <v>18</v>
      </c>
      <c r="G128" s="14" t="s">
        <v>18</v>
      </c>
      <c r="H128" s="14" t="s">
        <v>18</v>
      </c>
      <c r="I128" s="14" t="s">
        <v>18</v>
      </c>
      <c r="J128" s="14" t="s">
        <v>18</v>
      </c>
      <c r="K128" s="14" t="s">
        <v>18</v>
      </c>
      <c r="L128" s="66" t="s">
        <v>18</v>
      </c>
    </row>
    <row r="129" spans="1:12" s="75" customFormat="1" ht="13.5" customHeight="1" x14ac:dyDescent="0.2">
      <c r="A129" s="80"/>
      <c r="B129" s="26">
        <v>37307</v>
      </c>
      <c r="C129" s="12">
        <v>0.66</v>
      </c>
      <c r="D129" s="12">
        <v>0.31</v>
      </c>
      <c r="E129" s="12">
        <v>1.3</v>
      </c>
      <c r="F129" s="14" t="s">
        <v>18</v>
      </c>
      <c r="G129" s="14" t="s">
        <v>18</v>
      </c>
      <c r="H129" s="14" t="s">
        <v>18</v>
      </c>
      <c r="I129" s="14" t="s">
        <v>18</v>
      </c>
      <c r="J129" s="14" t="s">
        <v>18</v>
      </c>
      <c r="K129" s="14" t="s">
        <v>18</v>
      </c>
      <c r="L129" s="66" t="s">
        <v>18</v>
      </c>
    </row>
    <row r="130" spans="1:12" s="75" customFormat="1" ht="13.5" customHeight="1" x14ac:dyDescent="0.2">
      <c r="A130" s="80"/>
      <c r="B130" s="26">
        <v>37396</v>
      </c>
      <c r="C130" s="12">
        <v>0.52</v>
      </c>
      <c r="D130" s="14" t="s">
        <v>18</v>
      </c>
      <c r="E130" s="12">
        <v>0.93</v>
      </c>
      <c r="F130" s="14" t="s">
        <v>18</v>
      </c>
      <c r="G130" s="14" t="s">
        <v>18</v>
      </c>
      <c r="H130" s="14" t="s">
        <v>18</v>
      </c>
      <c r="I130" s="14" t="s">
        <v>18</v>
      </c>
      <c r="J130" s="14" t="s">
        <v>18</v>
      </c>
      <c r="K130" s="14" t="s">
        <v>18</v>
      </c>
      <c r="L130" s="66" t="s">
        <v>18</v>
      </c>
    </row>
    <row r="131" spans="1:12" s="75" customFormat="1" ht="13.5" customHeight="1" x14ac:dyDescent="0.2">
      <c r="A131" s="80"/>
      <c r="B131" s="26">
        <v>37487</v>
      </c>
      <c r="C131" s="12">
        <v>0.56999999999999995</v>
      </c>
      <c r="D131" s="14" t="s">
        <v>18</v>
      </c>
      <c r="E131" s="12">
        <v>0.79</v>
      </c>
      <c r="F131" s="14" t="s">
        <v>18</v>
      </c>
      <c r="G131" s="14" t="s">
        <v>18</v>
      </c>
      <c r="H131" s="14" t="s">
        <v>18</v>
      </c>
      <c r="I131" s="14" t="s">
        <v>18</v>
      </c>
      <c r="J131" s="14" t="s">
        <v>18</v>
      </c>
      <c r="K131" s="14" t="s">
        <v>18</v>
      </c>
      <c r="L131" s="66" t="s">
        <v>18</v>
      </c>
    </row>
    <row r="132" spans="1:12" s="75" customFormat="1" ht="13.5" customHeight="1" x14ac:dyDescent="0.2">
      <c r="A132" s="80"/>
      <c r="B132" s="26">
        <v>37580</v>
      </c>
      <c r="C132" s="12">
        <v>0.56999999999999995</v>
      </c>
      <c r="D132" s="14" t="s">
        <v>18</v>
      </c>
      <c r="E132" s="12">
        <v>0.84</v>
      </c>
      <c r="F132" s="14" t="s">
        <v>18</v>
      </c>
      <c r="G132" s="14" t="s">
        <v>18</v>
      </c>
      <c r="H132" s="14" t="s">
        <v>18</v>
      </c>
      <c r="I132" s="14" t="s">
        <v>18</v>
      </c>
      <c r="J132" s="14" t="s">
        <v>18</v>
      </c>
      <c r="K132" s="14" t="s">
        <v>18</v>
      </c>
      <c r="L132" s="72">
        <v>0.37</v>
      </c>
    </row>
    <row r="133" spans="1:12" s="75" customFormat="1" ht="13.5" customHeight="1" x14ac:dyDescent="0.2">
      <c r="A133" s="80"/>
      <c r="B133" s="26">
        <v>37672</v>
      </c>
      <c r="C133" s="12">
        <v>0.68</v>
      </c>
      <c r="D133" s="14" t="s">
        <v>18</v>
      </c>
      <c r="E133" s="12">
        <v>1.1000000000000001</v>
      </c>
      <c r="F133" s="14" t="s">
        <v>18</v>
      </c>
      <c r="G133" s="14" t="s">
        <v>18</v>
      </c>
      <c r="H133" s="14" t="s">
        <v>18</v>
      </c>
      <c r="I133" s="14" t="s">
        <v>18</v>
      </c>
      <c r="J133" s="14" t="s">
        <v>18</v>
      </c>
      <c r="K133" s="14" t="s">
        <v>18</v>
      </c>
      <c r="L133" s="66" t="s">
        <v>18</v>
      </c>
    </row>
    <row r="134" spans="1:12" s="75" customFormat="1" ht="13.5" customHeight="1" x14ac:dyDescent="0.2">
      <c r="A134" s="80"/>
      <c r="B134" s="26">
        <v>37762</v>
      </c>
      <c r="C134" s="12">
        <v>0.5</v>
      </c>
      <c r="D134" s="14" t="s">
        <v>18</v>
      </c>
      <c r="E134" s="12">
        <v>0.91</v>
      </c>
      <c r="F134" s="14" t="s">
        <v>18</v>
      </c>
      <c r="G134" s="14" t="s">
        <v>18</v>
      </c>
      <c r="H134" s="14" t="s">
        <v>18</v>
      </c>
      <c r="I134" s="14" t="s">
        <v>18</v>
      </c>
      <c r="J134" s="14" t="s">
        <v>18</v>
      </c>
      <c r="K134" s="14" t="s">
        <v>18</v>
      </c>
      <c r="L134" s="66" t="s">
        <v>18</v>
      </c>
    </row>
    <row r="135" spans="1:12" s="75" customFormat="1" ht="13.5" customHeight="1" x14ac:dyDescent="0.2">
      <c r="A135" s="80"/>
      <c r="B135" s="26">
        <v>37854</v>
      </c>
      <c r="C135" s="12">
        <v>0.54</v>
      </c>
      <c r="D135" s="14" t="s">
        <v>18</v>
      </c>
      <c r="E135" s="12">
        <v>0.69</v>
      </c>
      <c r="F135" s="14" t="s">
        <v>18</v>
      </c>
      <c r="G135" s="14" t="s">
        <v>18</v>
      </c>
      <c r="H135" s="14" t="s">
        <v>18</v>
      </c>
      <c r="I135" s="14" t="s">
        <v>18</v>
      </c>
      <c r="J135" s="14" t="s">
        <v>18</v>
      </c>
      <c r="K135" s="14" t="s">
        <v>18</v>
      </c>
      <c r="L135" s="66" t="s">
        <v>18</v>
      </c>
    </row>
    <row r="136" spans="1:12" s="75" customFormat="1" ht="13.5" customHeight="1" x14ac:dyDescent="0.2">
      <c r="A136" s="80"/>
      <c r="B136" s="26" t="s">
        <v>10</v>
      </c>
      <c r="C136" s="12">
        <v>0.87</v>
      </c>
      <c r="D136" s="14" t="s">
        <v>18</v>
      </c>
      <c r="E136" s="12">
        <v>1.05</v>
      </c>
      <c r="F136" s="14" t="s">
        <v>18</v>
      </c>
      <c r="G136" s="14" t="s">
        <v>18</v>
      </c>
      <c r="H136" s="14" t="s">
        <v>18</v>
      </c>
      <c r="I136" s="14" t="s">
        <v>18</v>
      </c>
      <c r="J136" s="14" t="s">
        <v>18</v>
      </c>
      <c r="K136" s="14" t="s">
        <v>18</v>
      </c>
      <c r="L136" s="66" t="s">
        <v>18</v>
      </c>
    </row>
    <row r="137" spans="1:12" s="75" customFormat="1" ht="13.5" customHeight="1" x14ac:dyDescent="0.2">
      <c r="A137" s="80"/>
      <c r="B137" s="41" t="s">
        <v>56</v>
      </c>
      <c r="C137" s="100">
        <v>0.6</v>
      </c>
      <c r="D137" s="35" t="s">
        <v>18</v>
      </c>
      <c r="E137" s="34">
        <v>1.03</v>
      </c>
      <c r="F137" s="35" t="s">
        <v>18</v>
      </c>
      <c r="G137" s="35" t="s">
        <v>18</v>
      </c>
      <c r="H137" s="35" t="s">
        <v>18</v>
      </c>
      <c r="I137" s="35" t="s">
        <v>18</v>
      </c>
      <c r="J137" s="35" t="s">
        <v>18</v>
      </c>
      <c r="K137" s="35" t="s">
        <v>18</v>
      </c>
      <c r="L137" s="67" t="s">
        <v>18</v>
      </c>
    </row>
    <row r="138" spans="1:12" s="75" customFormat="1" ht="13.5" customHeight="1" thickBot="1" x14ac:dyDescent="0.25">
      <c r="A138" s="103"/>
      <c r="B138" s="104" t="s">
        <v>105</v>
      </c>
      <c r="C138" s="105"/>
      <c r="D138" s="102"/>
      <c r="E138" s="106"/>
      <c r="F138" s="102"/>
      <c r="G138" s="102"/>
      <c r="H138" s="102"/>
      <c r="I138" s="102"/>
      <c r="J138" s="102"/>
      <c r="K138" s="102"/>
      <c r="L138" s="102"/>
    </row>
    <row r="139" spans="1:12" s="75" customFormat="1" ht="13.5" customHeight="1" x14ac:dyDescent="0.2">
      <c r="A139" s="80" t="s">
        <v>66</v>
      </c>
      <c r="B139" s="101">
        <v>45463</v>
      </c>
      <c r="C139" s="96">
        <v>0.32</v>
      </c>
      <c r="D139" s="43" t="s">
        <v>18</v>
      </c>
      <c r="E139" s="43" t="s">
        <v>18</v>
      </c>
      <c r="F139" s="43" t="s">
        <v>18</v>
      </c>
      <c r="G139" s="43" t="s">
        <v>18</v>
      </c>
      <c r="H139" s="43" t="s">
        <v>18</v>
      </c>
      <c r="I139" s="43" t="s">
        <v>18</v>
      </c>
      <c r="J139" s="43" t="s">
        <v>18</v>
      </c>
      <c r="K139" s="43" t="s">
        <v>18</v>
      </c>
      <c r="L139" s="97" t="s">
        <v>18</v>
      </c>
    </row>
    <row r="140" spans="1:12" s="75" customFormat="1" ht="3.75" customHeight="1" thickBot="1" x14ac:dyDescent="0.25">
      <c r="A140" s="68"/>
      <c r="B140" s="37"/>
      <c r="C140" s="38"/>
      <c r="D140" s="38"/>
      <c r="E140" s="38"/>
      <c r="F140" s="38"/>
      <c r="G140" s="38"/>
      <c r="H140" s="38"/>
      <c r="I140" s="39"/>
      <c r="J140" s="38"/>
      <c r="K140" s="38"/>
      <c r="L140" s="69"/>
    </row>
    <row r="141" spans="1:12" s="75" customFormat="1" ht="13.5" customHeight="1" x14ac:dyDescent="0.2">
      <c r="A141" s="80" t="s">
        <v>67</v>
      </c>
      <c r="B141" s="101">
        <v>45463</v>
      </c>
      <c r="C141" s="98">
        <v>0.3</v>
      </c>
      <c r="D141" s="43" t="s">
        <v>18</v>
      </c>
      <c r="E141" s="43" t="s">
        <v>18</v>
      </c>
      <c r="F141" s="43" t="s">
        <v>18</v>
      </c>
      <c r="G141" s="43" t="s">
        <v>18</v>
      </c>
      <c r="H141" s="43" t="s">
        <v>18</v>
      </c>
      <c r="I141" s="43" t="s">
        <v>18</v>
      </c>
      <c r="J141" s="43" t="s">
        <v>18</v>
      </c>
      <c r="K141" s="43" t="s">
        <v>18</v>
      </c>
      <c r="L141" s="97" t="s">
        <v>18</v>
      </c>
    </row>
    <row r="142" spans="1:12" s="75" customFormat="1" ht="3.75" customHeight="1" thickBot="1" x14ac:dyDescent="0.25">
      <c r="A142" s="68"/>
      <c r="B142" s="37"/>
      <c r="C142" s="38"/>
      <c r="D142" s="38"/>
      <c r="E142" s="38"/>
      <c r="F142" s="38"/>
      <c r="G142" s="38"/>
      <c r="H142" s="38"/>
      <c r="I142" s="39"/>
      <c r="J142" s="38"/>
      <c r="K142" s="38"/>
      <c r="L142" s="69"/>
    </row>
    <row r="143" spans="1:12" s="75" customFormat="1" ht="13.5" customHeight="1" x14ac:dyDescent="0.2">
      <c r="A143" s="170" t="s">
        <v>83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</row>
    <row r="144" spans="1:12" s="75" customFormat="1" ht="13.5" customHeight="1" x14ac:dyDescent="0.2">
      <c r="A144" s="46" t="s">
        <v>12</v>
      </c>
      <c r="B144" s="27">
        <v>36728</v>
      </c>
      <c r="C144" s="15">
        <v>0.5</v>
      </c>
      <c r="D144" s="16" t="s">
        <v>18</v>
      </c>
      <c r="E144" s="15">
        <v>0.28999999999999998</v>
      </c>
      <c r="F144" s="16" t="s">
        <v>18</v>
      </c>
      <c r="G144" s="16" t="s">
        <v>18</v>
      </c>
      <c r="H144" s="16" t="s">
        <v>18</v>
      </c>
      <c r="I144" s="16" t="s">
        <v>18</v>
      </c>
      <c r="J144" s="16" t="s">
        <v>18</v>
      </c>
      <c r="K144" s="16" t="s">
        <v>18</v>
      </c>
      <c r="L144" s="70" t="s">
        <v>18</v>
      </c>
    </row>
    <row r="145" spans="1:12" s="75" customFormat="1" ht="13.5" customHeight="1" x14ac:dyDescent="0.2">
      <c r="A145" s="46" t="s">
        <v>75</v>
      </c>
      <c r="B145" s="26">
        <v>37210</v>
      </c>
      <c r="C145" s="12">
        <v>0.64</v>
      </c>
      <c r="D145" s="14" t="s">
        <v>18</v>
      </c>
      <c r="E145" s="14" t="s">
        <v>18</v>
      </c>
      <c r="F145" s="14" t="s">
        <v>18</v>
      </c>
      <c r="G145" s="14" t="s">
        <v>18</v>
      </c>
      <c r="H145" s="14" t="s">
        <v>18</v>
      </c>
      <c r="I145" s="14" t="s">
        <v>18</v>
      </c>
      <c r="J145" s="14" t="s">
        <v>18</v>
      </c>
      <c r="K145" s="14" t="s">
        <v>18</v>
      </c>
      <c r="L145" s="66" t="s">
        <v>18</v>
      </c>
    </row>
    <row r="146" spans="1:12" s="75" customFormat="1" ht="13.5" customHeight="1" x14ac:dyDescent="0.2">
      <c r="A146" s="46"/>
      <c r="B146" s="26">
        <v>37580</v>
      </c>
      <c r="C146" s="12">
        <v>0.52</v>
      </c>
      <c r="D146" s="14" t="s">
        <v>18</v>
      </c>
      <c r="E146" s="14" t="s">
        <v>18</v>
      </c>
      <c r="F146" s="14" t="s">
        <v>18</v>
      </c>
      <c r="G146" s="14" t="s">
        <v>18</v>
      </c>
      <c r="H146" s="14" t="s">
        <v>18</v>
      </c>
      <c r="I146" s="14" t="s">
        <v>18</v>
      </c>
      <c r="J146" s="14" t="s">
        <v>18</v>
      </c>
      <c r="K146" s="14" t="s">
        <v>18</v>
      </c>
      <c r="L146" s="66" t="s">
        <v>18</v>
      </c>
    </row>
    <row r="147" spans="1:12" s="75" customFormat="1" ht="13.5" customHeight="1" x14ac:dyDescent="0.2">
      <c r="A147" s="46"/>
      <c r="B147" s="26" t="s">
        <v>10</v>
      </c>
      <c r="C147" s="12">
        <v>0.7</v>
      </c>
      <c r="D147" s="14" t="s">
        <v>18</v>
      </c>
      <c r="E147" s="14" t="s">
        <v>18</v>
      </c>
      <c r="F147" s="14" t="s">
        <v>18</v>
      </c>
      <c r="G147" s="14" t="s">
        <v>18</v>
      </c>
      <c r="H147" s="14" t="s">
        <v>18</v>
      </c>
      <c r="I147" s="14" t="s">
        <v>18</v>
      </c>
      <c r="J147" s="14" t="s">
        <v>18</v>
      </c>
      <c r="K147" s="14" t="s">
        <v>18</v>
      </c>
      <c r="L147" s="66" t="s">
        <v>18</v>
      </c>
    </row>
    <row r="148" spans="1:12" s="75" customFormat="1" ht="13.5" customHeight="1" x14ac:dyDescent="0.2">
      <c r="A148" s="46"/>
      <c r="B148" s="26">
        <v>38945</v>
      </c>
      <c r="C148" s="12">
        <v>0.32</v>
      </c>
      <c r="D148" s="14" t="s">
        <v>18</v>
      </c>
      <c r="E148" s="14" t="s">
        <v>18</v>
      </c>
      <c r="F148" s="14" t="s">
        <v>18</v>
      </c>
      <c r="G148" s="14" t="s">
        <v>18</v>
      </c>
      <c r="H148" s="14" t="s">
        <v>18</v>
      </c>
      <c r="I148" s="14" t="s">
        <v>18</v>
      </c>
      <c r="J148" s="14" t="s">
        <v>18</v>
      </c>
      <c r="K148" s="14" t="s">
        <v>18</v>
      </c>
      <c r="L148" s="66" t="s">
        <v>18</v>
      </c>
    </row>
    <row r="149" spans="1:12" s="75" customFormat="1" ht="13.5" customHeight="1" x14ac:dyDescent="0.2">
      <c r="A149" s="46"/>
      <c r="B149" s="26">
        <v>39127</v>
      </c>
      <c r="C149" s="12">
        <v>0.24</v>
      </c>
      <c r="D149" s="14" t="s">
        <v>18</v>
      </c>
      <c r="E149" s="14" t="s">
        <v>18</v>
      </c>
      <c r="F149" s="14" t="s">
        <v>18</v>
      </c>
      <c r="G149" s="14" t="s">
        <v>18</v>
      </c>
      <c r="H149" s="14" t="s">
        <v>18</v>
      </c>
      <c r="I149" s="14" t="s">
        <v>18</v>
      </c>
      <c r="J149" s="14" t="s">
        <v>18</v>
      </c>
      <c r="K149" s="14" t="s">
        <v>18</v>
      </c>
      <c r="L149" s="66" t="s">
        <v>18</v>
      </c>
    </row>
    <row r="150" spans="1:12" s="75" customFormat="1" ht="13.5" customHeight="1" x14ac:dyDescent="0.2">
      <c r="A150" s="46"/>
      <c r="B150" s="26">
        <v>39349</v>
      </c>
      <c r="C150" s="12">
        <v>0.37</v>
      </c>
      <c r="D150" s="14" t="s">
        <v>18</v>
      </c>
      <c r="E150" s="14" t="s">
        <v>18</v>
      </c>
      <c r="F150" s="14" t="s">
        <v>18</v>
      </c>
      <c r="G150" s="14" t="s">
        <v>18</v>
      </c>
      <c r="H150" s="14" t="s">
        <v>18</v>
      </c>
      <c r="I150" s="14" t="s">
        <v>18</v>
      </c>
      <c r="J150" s="14" t="s">
        <v>18</v>
      </c>
      <c r="K150" s="14" t="s">
        <v>18</v>
      </c>
      <c r="L150" s="66" t="s">
        <v>18</v>
      </c>
    </row>
    <row r="151" spans="1:12" s="75" customFormat="1" ht="13.5" customHeight="1" x14ac:dyDescent="0.2">
      <c r="A151" s="46"/>
      <c r="B151" s="26">
        <v>39520</v>
      </c>
      <c r="C151" s="12">
        <v>0.24</v>
      </c>
      <c r="D151" s="14" t="s">
        <v>18</v>
      </c>
      <c r="E151" s="14" t="s">
        <v>18</v>
      </c>
      <c r="F151" s="14" t="s">
        <v>18</v>
      </c>
      <c r="G151" s="14" t="s">
        <v>18</v>
      </c>
      <c r="H151" s="14" t="s">
        <v>18</v>
      </c>
      <c r="I151" s="14" t="s">
        <v>18</v>
      </c>
      <c r="J151" s="12">
        <v>0.28999999999999998</v>
      </c>
      <c r="K151" s="14" t="s">
        <v>18</v>
      </c>
      <c r="L151" s="66" t="s">
        <v>18</v>
      </c>
    </row>
    <row r="152" spans="1:12" s="75" customFormat="1" ht="13.5" customHeight="1" x14ac:dyDescent="0.2">
      <c r="A152" s="46"/>
      <c r="B152" s="26">
        <v>39717</v>
      </c>
      <c r="C152" s="12">
        <v>0.32</v>
      </c>
      <c r="D152" s="14" t="s">
        <v>18</v>
      </c>
      <c r="E152" s="14" t="s">
        <v>18</v>
      </c>
      <c r="F152" s="14" t="s">
        <v>18</v>
      </c>
      <c r="G152" s="14" t="s">
        <v>18</v>
      </c>
      <c r="H152" s="14" t="s">
        <v>18</v>
      </c>
      <c r="I152" s="14" t="s">
        <v>18</v>
      </c>
      <c r="J152" s="14" t="s">
        <v>18</v>
      </c>
      <c r="K152" s="14" t="s">
        <v>18</v>
      </c>
      <c r="L152" s="72">
        <v>0.22</v>
      </c>
    </row>
    <row r="153" spans="1:12" s="75" customFormat="1" ht="13.5" customHeight="1" x14ac:dyDescent="0.2">
      <c r="A153" s="46"/>
      <c r="B153" s="26">
        <v>40080</v>
      </c>
      <c r="C153" s="14" t="s">
        <v>18</v>
      </c>
      <c r="D153" s="14" t="s">
        <v>18</v>
      </c>
      <c r="E153" s="14" t="s">
        <v>18</v>
      </c>
      <c r="F153" s="14" t="s">
        <v>18</v>
      </c>
      <c r="G153" s="14" t="s">
        <v>18</v>
      </c>
      <c r="H153" s="14" t="s">
        <v>18</v>
      </c>
      <c r="I153" s="14" t="s">
        <v>18</v>
      </c>
      <c r="J153" s="14" t="s">
        <v>18</v>
      </c>
      <c r="K153" s="14" t="s">
        <v>18</v>
      </c>
      <c r="L153" s="66" t="s">
        <v>18</v>
      </c>
    </row>
    <row r="154" spans="1:12" s="75" customFormat="1" ht="13.5" customHeight="1" x14ac:dyDescent="0.2">
      <c r="A154" s="46"/>
      <c r="B154" s="26">
        <v>40310</v>
      </c>
      <c r="C154" s="14" t="s">
        <v>18</v>
      </c>
      <c r="D154" s="14" t="s">
        <v>18</v>
      </c>
      <c r="E154" s="14" t="s">
        <v>18</v>
      </c>
      <c r="F154" s="14" t="s">
        <v>18</v>
      </c>
      <c r="G154" s="14" t="s">
        <v>18</v>
      </c>
      <c r="H154" s="14" t="s">
        <v>18</v>
      </c>
      <c r="I154" s="14" t="s">
        <v>18</v>
      </c>
      <c r="J154" s="14" t="s">
        <v>18</v>
      </c>
      <c r="K154" s="14" t="s">
        <v>18</v>
      </c>
      <c r="L154" s="66" t="s">
        <v>18</v>
      </c>
    </row>
    <row r="155" spans="1:12" s="75" customFormat="1" ht="13.5" customHeight="1" x14ac:dyDescent="0.2">
      <c r="A155" s="46"/>
      <c r="B155" s="26">
        <v>40500</v>
      </c>
      <c r="C155" s="14" t="s">
        <v>18</v>
      </c>
      <c r="D155" s="14" t="s">
        <v>18</v>
      </c>
      <c r="E155" s="14" t="s">
        <v>18</v>
      </c>
      <c r="F155" s="14" t="s">
        <v>18</v>
      </c>
      <c r="G155" s="14" t="s">
        <v>18</v>
      </c>
      <c r="H155" s="14" t="s">
        <v>18</v>
      </c>
      <c r="I155" s="14" t="s">
        <v>18</v>
      </c>
      <c r="J155" s="14" t="s">
        <v>18</v>
      </c>
      <c r="K155" s="14" t="s">
        <v>18</v>
      </c>
      <c r="L155" s="66" t="s">
        <v>18</v>
      </c>
    </row>
    <row r="156" spans="1:12" s="75" customFormat="1" ht="13.5" customHeight="1" x14ac:dyDescent="0.2">
      <c r="A156" s="46"/>
      <c r="B156" s="26">
        <v>40682</v>
      </c>
      <c r="C156" s="14" t="s">
        <v>18</v>
      </c>
      <c r="D156" s="14" t="s">
        <v>18</v>
      </c>
      <c r="E156" s="14" t="s">
        <v>18</v>
      </c>
      <c r="F156" s="14" t="s">
        <v>18</v>
      </c>
      <c r="G156" s="14" t="s">
        <v>18</v>
      </c>
      <c r="H156" s="14" t="s">
        <v>18</v>
      </c>
      <c r="I156" s="14" t="s">
        <v>18</v>
      </c>
      <c r="J156" s="12">
        <v>0.28000000000000003</v>
      </c>
      <c r="K156" s="14" t="s">
        <v>18</v>
      </c>
      <c r="L156" s="72">
        <v>0.27</v>
      </c>
    </row>
    <row r="157" spans="1:12" s="75" customFormat="1" ht="13.5" customHeight="1" x14ac:dyDescent="0.2">
      <c r="A157" s="46"/>
      <c r="B157" s="26">
        <v>40869</v>
      </c>
      <c r="C157" s="12">
        <v>0.24</v>
      </c>
      <c r="D157" s="14" t="s">
        <v>18</v>
      </c>
      <c r="E157" s="14" t="s">
        <v>18</v>
      </c>
      <c r="F157" s="14" t="s">
        <v>18</v>
      </c>
      <c r="G157" s="14" t="s">
        <v>18</v>
      </c>
      <c r="H157" s="14" t="s">
        <v>18</v>
      </c>
      <c r="I157" s="14" t="s">
        <v>18</v>
      </c>
      <c r="J157" s="14" t="s">
        <v>18</v>
      </c>
      <c r="K157" s="14" t="s">
        <v>18</v>
      </c>
      <c r="L157" s="66" t="s">
        <v>18</v>
      </c>
    </row>
    <row r="158" spans="1:12" s="75" customFormat="1" ht="13.5" customHeight="1" x14ac:dyDescent="0.2">
      <c r="A158" s="46"/>
      <c r="B158" s="26">
        <v>41053</v>
      </c>
      <c r="C158" s="14" t="s">
        <v>18</v>
      </c>
      <c r="D158" s="14" t="s">
        <v>18</v>
      </c>
      <c r="E158" s="14" t="s">
        <v>18</v>
      </c>
      <c r="F158" s="14" t="s">
        <v>18</v>
      </c>
      <c r="G158" s="14" t="s">
        <v>18</v>
      </c>
      <c r="H158" s="14" t="s">
        <v>18</v>
      </c>
      <c r="I158" s="14" t="s">
        <v>18</v>
      </c>
      <c r="J158" s="14" t="s">
        <v>18</v>
      </c>
      <c r="K158" s="14" t="s">
        <v>18</v>
      </c>
      <c r="L158" s="72">
        <v>0.21</v>
      </c>
    </row>
    <row r="159" spans="1:12" s="75" customFormat="1" ht="13.5" customHeight="1" x14ac:dyDescent="0.2">
      <c r="A159" s="46"/>
      <c r="B159" s="28">
        <v>41221</v>
      </c>
      <c r="C159" s="17">
        <v>0.31</v>
      </c>
      <c r="D159" s="18" t="s">
        <v>18</v>
      </c>
      <c r="E159" s="18" t="s">
        <v>18</v>
      </c>
      <c r="F159" s="18" t="s">
        <v>18</v>
      </c>
      <c r="G159" s="18" t="s">
        <v>18</v>
      </c>
      <c r="H159" s="18" t="s">
        <v>18</v>
      </c>
      <c r="I159" s="18" t="s">
        <v>18</v>
      </c>
      <c r="J159" s="18" t="s">
        <v>18</v>
      </c>
      <c r="K159" s="18" t="s">
        <v>18</v>
      </c>
      <c r="L159" s="74">
        <v>0.2</v>
      </c>
    </row>
    <row r="160" spans="1:12" s="75" customFormat="1" ht="13.5" customHeight="1" x14ac:dyDescent="0.2">
      <c r="A160" s="46"/>
      <c r="B160" s="26">
        <v>44412</v>
      </c>
      <c r="C160" s="14" t="s">
        <v>18</v>
      </c>
      <c r="D160" s="14" t="s">
        <v>18</v>
      </c>
      <c r="E160" s="14" t="s">
        <v>18</v>
      </c>
      <c r="F160" s="14" t="s">
        <v>18</v>
      </c>
      <c r="G160" s="14" t="s">
        <v>18</v>
      </c>
      <c r="H160" s="14" t="s">
        <v>18</v>
      </c>
      <c r="I160" s="14" t="s">
        <v>18</v>
      </c>
      <c r="J160" s="14" t="s">
        <v>18</v>
      </c>
      <c r="K160" s="14" t="s">
        <v>18</v>
      </c>
      <c r="L160" s="66" t="s">
        <v>18</v>
      </c>
    </row>
    <row r="161" spans="1:12" s="75" customFormat="1" ht="13.5" customHeight="1" x14ac:dyDescent="0.2">
      <c r="A161" s="46"/>
      <c r="B161" s="110">
        <v>44776</v>
      </c>
      <c r="C161" s="14" t="s">
        <v>18</v>
      </c>
      <c r="D161" s="14" t="s">
        <v>18</v>
      </c>
      <c r="E161" s="14" t="s">
        <v>18</v>
      </c>
      <c r="F161" s="14" t="s">
        <v>18</v>
      </c>
      <c r="G161" s="14" t="s">
        <v>18</v>
      </c>
      <c r="H161" s="14" t="s">
        <v>18</v>
      </c>
      <c r="I161" s="14" t="s">
        <v>18</v>
      </c>
      <c r="J161" s="14" t="s">
        <v>18</v>
      </c>
      <c r="K161" s="14" t="s">
        <v>18</v>
      </c>
      <c r="L161" s="66" t="s">
        <v>18</v>
      </c>
    </row>
    <row r="162" spans="1:12" s="75" customFormat="1" ht="13.5" customHeight="1" x14ac:dyDescent="0.2">
      <c r="A162" s="46"/>
      <c r="B162" s="95">
        <v>45463</v>
      </c>
      <c r="C162" s="98">
        <v>0.2</v>
      </c>
      <c r="D162" s="43" t="s">
        <v>18</v>
      </c>
      <c r="E162" s="43" t="s">
        <v>18</v>
      </c>
      <c r="F162" s="43" t="s">
        <v>18</v>
      </c>
      <c r="G162" s="43" t="s">
        <v>18</v>
      </c>
      <c r="H162" s="43" t="s">
        <v>18</v>
      </c>
      <c r="I162" s="43" t="s">
        <v>18</v>
      </c>
      <c r="J162" s="43" t="s">
        <v>18</v>
      </c>
      <c r="K162" s="43" t="s">
        <v>18</v>
      </c>
      <c r="L162" s="97" t="s">
        <v>18</v>
      </c>
    </row>
    <row r="163" spans="1:12" s="75" customFormat="1" ht="3.75" customHeight="1" thickBot="1" x14ac:dyDescent="0.25">
      <c r="A163" s="68"/>
      <c r="B163" s="37"/>
      <c r="C163" s="38"/>
      <c r="D163" s="38"/>
      <c r="E163" s="38"/>
      <c r="F163" s="38"/>
      <c r="G163" s="38"/>
      <c r="H163" s="38"/>
      <c r="I163" s="39"/>
      <c r="J163" s="38"/>
      <c r="K163" s="38"/>
      <c r="L163" s="69"/>
    </row>
    <row r="164" spans="1:12" s="75" customFormat="1" ht="13.5" customHeight="1" x14ac:dyDescent="0.2">
      <c r="A164" s="46" t="s">
        <v>84</v>
      </c>
      <c r="B164" s="27">
        <v>36728</v>
      </c>
      <c r="C164" s="15">
        <v>0.73</v>
      </c>
      <c r="D164" s="16" t="s">
        <v>18</v>
      </c>
      <c r="E164" s="16" t="s">
        <v>18</v>
      </c>
      <c r="F164" s="16" t="s">
        <v>18</v>
      </c>
      <c r="G164" s="16" t="s">
        <v>18</v>
      </c>
      <c r="H164" s="16" t="s">
        <v>18</v>
      </c>
      <c r="I164" s="16" t="s">
        <v>18</v>
      </c>
      <c r="J164" s="16" t="s">
        <v>18</v>
      </c>
      <c r="K164" s="16" t="s">
        <v>18</v>
      </c>
      <c r="L164" s="70" t="s">
        <v>18</v>
      </c>
    </row>
    <row r="165" spans="1:12" s="75" customFormat="1" ht="13.5" customHeight="1" x14ac:dyDescent="0.2">
      <c r="A165" s="46" t="s">
        <v>76</v>
      </c>
      <c r="B165" s="26">
        <v>37211</v>
      </c>
      <c r="C165" s="12">
        <v>1.2</v>
      </c>
      <c r="D165" s="14" t="s">
        <v>18</v>
      </c>
      <c r="E165" s="14" t="s">
        <v>18</v>
      </c>
      <c r="F165" s="14" t="s">
        <v>18</v>
      </c>
      <c r="G165" s="14" t="s">
        <v>18</v>
      </c>
      <c r="H165" s="14" t="s">
        <v>18</v>
      </c>
      <c r="I165" s="14" t="s">
        <v>18</v>
      </c>
      <c r="J165" s="14" t="s">
        <v>18</v>
      </c>
      <c r="K165" s="14" t="s">
        <v>18</v>
      </c>
      <c r="L165" s="66" t="s">
        <v>18</v>
      </c>
    </row>
    <row r="166" spans="1:12" s="75" customFormat="1" ht="13.5" customHeight="1" x14ac:dyDescent="0.2">
      <c r="A166" s="46"/>
      <c r="B166" s="26">
        <v>37581</v>
      </c>
      <c r="C166" s="12">
        <v>1.2</v>
      </c>
      <c r="D166" s="14" t="s">
        <v>18</v>
      </c>
      <c r="E166" s="14" t="s">
        <v>18</v>
      </c>
      <c r="F166" s="14" t="s">
        <v>18</v>
      </c>
      <c r="G166" s="14" t="s">
        <v>18</v>
      </c>
      <c r="H166" s="14" t="s">
        <v>18</v>
      </c>
      <c r="I166" s="14" t="s">
        <v>18</v>
      </c>
      <c r="J166" s="14" t="s">
        <v>18</v>
      </c>
      <c r="K166" s="14" t="s">
        <v>18</v>
      </c>
      <c r="L166" s="66" t="s">
        <v>18</v>
      </c>
    </row>
    <row r="167" spans="1:12" s="75" customFormat="1" ht="13.5" customHeight="1" x14ac:dyDescent="0.2">
      <c r="A167" s="46"/>
      <c r="B167" s="26" t="s">
        <v>10</v>
      </c>
      <c r="C167" s="14" t="s">
        <v>18</v>
      </c>
      <c r="D167" s="14" t="s">
        <v>18</v>
      </c>
      <c r="E167" s="14" t="s">
        <v>18</v>
      </c>
      <c r="F167" s="14" t="s">
        <v>18</v>
      </c>
      <c r="G167" s="14" t="s">
        <v>18</v>
      </c>
      <c r="H167" s="14" t="s">
        <v>18</v>
      </c>
      <c r="I167" s="14" t="s">
        <v>18</v>
      </c>
      <c r="J167" s="14" t="s">
        <v>18</v>
      </c>
      <c r="K167" s="14" t="s">
        <v>18</v>
      </c>
      <c r="L167" s="66" t="s">
        <v>18</v>
      </c>
    </row>
    <row r="168" spans="1:12" s="75" customFormat="1" ht="13.5" customHeight="1" x14ac:dyDescent="0.2">
      <c r="A168" s="46"/>
      <c r="B168" s="26">
        <v>38946</v>
      </c>
      <c r="C168" s="12">
        <v>4.5</v>
      </c>
      <c r="D168" s="12">
        <v>0.28000000000000003</v>
      </c>
      <c r="E168" s="14" t="s">
        <v>18</v>
      </c>
      <c r="F168" s="14" t="s">
        <v>18</v>
      </c>
      <c r="G168" s="14" t="s">
        <v>18</v>
      </c>
      <c r="H168" s="14" t="s">
        <v>18</v>
      </c>
      <c r="I168" s="14" t="s">
        <v>18</v>
      </c>
      <c r="J168" s="14" t="s">
        <v>18</v>
      </c>
      <c r="K168" s="14" t="s">
        <v>18</v>
      </c>
      <c r="L168" s="66" t="s">
        <v>18</v>
      </c>
    </row>
    <row r="169" spans="1:12" s="75" customFormat="1" ht="13.5" customHeight="1" x14ac:dyDescent="0.2">
      <c r="A169" s="46"/>
      <c r="B169" s="26">
        <v>39127</v>
      </c>
      <c r="C169" s="12">
        <v>0.78</v>
      </c>
      <c r="D169" s="14" t="s">
        <v>18</v>
      </c>
      <c r="E169" s="14" t="s">
        <v>18</v>
      </c>
      <c r="F169" s="14" t="s">
        <v>18</v>
      </c>
      <c r="G169" s="14" t="s">
        <v>18</v>
      </c>
      <c r="H169" s="14" t="s">
        <v>18</v>
      </c>
      <c r="I169" s="14" t="s">
        <v>18</v>
      </c>
      <c r="J169" s="14" t="s">
        <v>18</v>
      </c>
      <c r="K169" s="14" t="s">
        <v>18</v>
      </c>
      <c r="L169" s="66" t="s">
        <v>18</v>
      </c>
    </row>
    <row r="170" spans="1:12" s="75" customFormat="1" ht="13.5" customHeight="1" x14ac:dyDescent="0.2">
      <c r="A170" s="46"/>
      <c r="B170" s="26">
        <v>39349</v>
      </c>
      <c r="C170" s="12">
        <v>0.45</v>
      </c>
      <c r="D170" s="14" t="s">
        <v>18</v>
      </c>
      <c r="E170" s="14" t="s">
        <v>18</v>
      </c>
      <c r="F170" s="14" t="s">
        <v>18</v>
      </c>
      <c r="G170" s="14" t="s">
        <v>18</v>
      </c>
      <c r="H170" s="14" t="s">
        <v>18</v>
      </c>
      <c r="I170" s="14" t="s">
        <v>18</v>
      </c>
      <c r="J170" s="14" t="s">
        <v>18</v>
      </c>
      <c r="K170" s="14" t="s">
        <v>18</v>
      </c>
      <c r="L170" s="66" t="s">
        <v>18</v>
      </c>
    </row>
    <row r="171" spans="1:12" s="75" customFormat="1" ht="13.5" customHeight="1" x14ac:dyDescent="0.2">
      <c r="A171" s="46"/>
      <c r="B171" s="26">
        <v>39520</v>
      </c>
      <c r="C171" s="12">
        <v>0.39</v>
      </c>
      <c r="D171" s="14" t="s">
        <v>18</v>
      </c>
      <c r="E171" s="14" t="s">
        <v>18</v>
      </c>
      <c r="F171" s="14" t="s">
        <v>18</v>
      </c>
      <c r="G171" s="14" t="s">
        <v>18</v>
      </c>
      <c r="H171" s="14" t="s">
        <v>18</v>
      </c>
      <c r="I171" s="14" t="s">
        <v>18</v>
      </c>
      <c r="J171" s="14">
        <v>0.28999999999999998</v>
      </c>
      <c r="K171" s="14" t="s">
        <v>18</v>
      </c>
      <c r="L171" s="66" t="s">
        <v>18</v>
      </c>
    </row>
    <row r="172" spans="1:12" s="75" customFormat="1" ht="13.5" customHeight="1" x14ac:dyDescent="0.2">
      <c r="A172" s="46"/>
      <c r="B172" s="26">
        <v>39717</v>
      </c>
      <c r="C172" s="12">
        <v>0.41</v>
      </c>
      <c r="D172" s="14" t="s">
        <v>18</v>
      </c>
      <c r="E172" s="14" t="s">
        <v>18</v>
      </c>
      <c r="F172" s="14" t="s">
        <v>18</v>
      </c>
      <c r="G172" s="14" t="s">
        <v>18</v>
      </c>
      <c r="H172" s="14" t="s">
        <v>18</v>
      </c>
      <c r="I172" s="14" t="s">
        <v>18</v>
      </c>
      <c r="J172" s="14" t="s">
        <v>18</v>
      </c>
      <c r="K172" s="14" t="s">
        <v>18</v>
      </c>
      <c r="L172" s="66" t="s">
        <v>18</v>
      </c>
    </row>
    <row r="173" spans="1:12" s="75" customFormat="1" ht="13.5" customHeight="1" x14ac:dyDescent="0.2">
      <c r="A173" s="46"/>
      <c r="B173" s="26">
        <v>40080</v>
      </c>
      <c r="C173" s="12">
        <v>2.2000000000000002</v>
      </c>
      <c r="D173" s="14" t="s">
        <v>18</v>
      </c>
      <c r="E173" s="14" t="s">
        <v>18</v>
      </c>
      <c r="F173" s="14" t="s">
        <v>18</v>
      </c>
      <c r="G173" s="14" t="s">
        <v>18</v>
      </c>
      <c r="H173" s="14" t="s">
        <v>18</v>
      </c>
      <c r="I173" s="14" t="s">
        <v>18</v>
      </c>
      <c r="J173" s="14" t="s">
        <v>18</v>
      </c>
      <c r="K173" s="14" t="s">
        <v>18</v>
      </c>
      <c r="L173" s="66" t="s">
        <v>18</v>
      </c>
    </row>
    <row r="174" spans="1:12" s="75" customFormat="1" ht="13.5" customHeight="1" x14ac:dyDescent="0.2">
      <c r="A174" s="46"/>
      <c r="B174" s="26">
        <v>40310</v>
      </c>
      <c r="C174" s="12">
        <v>0.41</v>
      </c>
      <c r="D174" s="14" t="s">
        <v>18</v>
      </c>
      <c r="E174" s="14" t="s">
        <v>18</v>
      </c>
      <c r="F174" s="14" t="s">
        <v>18</v>
      </c>
      <c r="G174" s="14" t="s">
        <v>18</v>
      </c>
      <c r="H174" s="14" t="s">
        <v>18</v>
      </c>
      <c r="I174" s="14" t="s">
        <v>18</v>
      </c>
      <c r="J174" s="14" t="s">
        <v>18</v>
      </c>
      <c r="K174" s="14" t="s">
        <v>18</v>
      </c>
      <c r="L174" s="66" t="s">
        <v>18</v>
      </c>
    </row>
    <row r="175" spans="1:12" s="75" customFormat="1" ht="13.5" customHeight="1" x14ac:dyDescent="0.2">
      <c r="A175" s="46"/>
      <c r="B175" s="26">
        <v>40500</v>
      </c>
      <c r="C175" s="12">
        <v>0.71</v>
      </c>
      <c r="D175" s="14" t="s">
        <v>18</v>
      </c>
      <c r="E175" s="14" t="s">
        <v>18</v>
      </c>
      <c r="F175" s="14" t="s">
        <v>18</v>
      </c>
      <c r="G175" s="14" t="s">
        <v>18</v>
      </c>
      <c r="H175" s="14" t="s">
        <v>18</v>
      </c>
      <c r="I175" s="14" t="s">
        <v>18</v>
      </c>
      <c r="J175" s="14" t="s">
        <v>18</v>
      </c>
      <c r="K175" s="14" t="s">
        <v>18</v>
      </c>
      <c r="L175" s="66" t="s">
        <v>18</v>
      </c>
    </row>
    <row r="176" spans="1:12" s="75" customFormat="1" ht="13.5" customHeight="1" x14ac:dyDescent="0.2">
      <c r="A176" s="46"/>
      <c r="B176" s="26">
        <v>40682</v>
      </c>
      <c r="C176" s="12">
        <v>0.45</v>
      </c>
      <c r="D176" s="14" t="s">
        <v>18</v>
      </c>
      <c r="E176" s="14" t="s">
        <v>18</v>
      </c>
      <c r="F176" s="14" t="s">
        <v>18</v>
      </c>
      <c r="G176" s="14" t="s">
        <v>18</v>
      </c>
      <c r="H176" s="14" t="s">
        <v>18</v>
      </c>
      <c r="I176" s="14" t="s">
        <v>18</v>
      </c>
      <c r="J176" s="12">
        <v>0.41</v>
      </c>
      <c r="K176" s="14" t="s">
        <v>18</v>
      </c>
      <c r="L176" s="66" t="s">
        <v>18</v>
      </c>
    </row>
    <row r="177" spans="1:12" s="75" customFormat="1" ht="13.5" customHeight="1" x14ac:dyDescent="0.2">
      <c r="A177" s="46"/>
      <c r="B177" s="26">
        <v>40869</v>
      </c>
      <c r="C177" s="12">
        <v>0.61</v>
      </c>
      <c r="D177" s="14" t="s">
        <v>18</v>
      </c>
      <c r="E177" s="14" t="s">
        <v>18</v>
      </c>
      <c r="F177" s="14" t="s">
        <v>18</v>
      </c>
      <c r="G177" s="14" t="s">
        <v>18</v>
      </c>
      <c r="H177" s="14" t="s">
        <v>18</v>
      </c>
      <c r="I177" s="14" t="s">
        <v>18</v>
      </c>
      <c r="J177" s="14" t="s">
        <v>18</v>
      </c>
      <c r="K177" s="14" t="s">
        <v>18</v>
      </c>
      <c r="L177" s="66" t="s">
        <v>18</v>
      </c>
    </row>
    <row r="178" spans="1:12" s="75" customFormat="1" ht="13.5" customHeight="1" x14ac:dyDescent="0.2">
      <c r="A178" s="46"/>
      <c r="B178" s="26">
        <v>41053</v>
      </c>
      <c r="C178" s="12">
        <v>0.36</v>
      </c>
      <c r="D178" s="14" t="s">
        <v>18</v>
      </c>
      <c r="E178" s="14" t="s">
        <v>23</v>
      </c>
      <c r="F178" s="14" t="s">
        <v>18</v>
      </c>
      <c r="G178" s="14" t="s">
        <v>18</v>
      </c>
      <c r="H178" s="14" t="s">
        <v>18</v>
      </c>
      <c r="I178" s="14" t="s">
        <v>18</v>
      </c>
      <c r="J178" s="14" t="s">
        <v>18</v>
      </c>
      <c r="K178" s="14" t="s">
        <v>18</v>
      </c>
      <c r="L178" s="66" t="s">
        <v>18</v>
      </c>
    </row>
    <row r="179" spans="1:12" s="75" customFormat="1" ht="13.5" customHeight="1" x14ac:dyDescent="0.2">
      <c r="A179" s="46"/>
      <c r="B179" s="28">
        <v>41221</v>
      </c>
      <c r="C179" s="17">
        <v>0.53</v>
      </c>
      <c r="D179" s="18" t="s">
        <v>18</v>
      </c>
      <c r="E179" s="18" t="s">
        <v>18</v>
      </c>
      <c r="F179" s="18" t="s">
        <v>18</v>
      </c>
      <c r="G179" s="18" t="s">
        <v>18</v>
      </c>
      <c r="H179" s="18" t="s">
        <v>18</v>
      </c>
      <c r="I179" s="18" t="s">
        <v>18</v>
      </c>
      <c r="J179" s="18" t="s">
        <v>18</v>
      </c>
      <c r="K179" s="18" t="s">
        <v>18</v>
      </c>
      <c r="L179" s="71" t="s">
        <v>18</v>
      </c>
    </row>
    <row r="180" spans="1:12" s="75" customFormat="1" ht="13.5" customHeight="1" x14ac:dyDescent="0.2">
      <c r="A180" s="46"/>
      <c r="B180" s="26">
        <v>44412</v>
      </c>
      <c r="C180" s="12">
        <v>0.54</v>
      </c>
      <c r="D180" s="14" t="s">
        <v>18</v>
      </c>
      <c r="E180" s="14" t="s">
        <v>18</v>
      </c>
      <c r="F180" s="14" t="s">
        <v>18</v>
      </c>
      <c r="G180" s="14" t="s">
        <v>18</v>
      </c>
      <c r="H180" s="14" t="s">
        <v>18</v>
      </c>
      <c r="I180" s="14" t="s">
        <v>18</v>
      </c>
      <c r="J180" s="14" t="s">
        <v>18</v>
      </c>
      <c r="K180" s="14" t="s">
        <v>18</v>
      </c>
      <c r="L180" s="66" t="s">
        <v>18</v>
      </c>
    </row>
    <row r="181" spans="1:12" s="75" customFormat="1" ht="13.5" customHeight="1" x14ac:dyDescent="0.2">
      <c r="A181" s="46"/>
      <c r="B181" s="110">
        <v>44776</v>
      </c>
      <c r="C181" s="45">
        <v>0.6</v>
      </c>
      <c r="D181" s="14" t="s">
        <v>18</v>
      </c>
      <c r="E181" s="14" t="s">
        <v>18</v>
      </c>
      <c r="F181" s="14" t="s">
        <v>18</v>
      </c>
      <c r="G181" s="14" t="s">
        <v>18</v>
      </c>
      <c r="H181" s="14" t="s">
        <v>18</v>
      </c>
      <c r="I181" s="14" t="s">
        <v>18</v>
      </c>
      <c r="J181" s="14" t="s">
        <v>18</v>
      </c>
      <c r="K181" s="14" t="s">
        <v>18</v>
      </c>
      <c r="L181" s="66" t="s">
        <v>18</v>
      </c>
    </row>
    <row r="182" spans="1:12" s="75" customFormat="1" ht="13.5" customHeight="1" x14ac:dyDescent="0.2">
      <c r="A182" s="46"/>
      <c r="B182" s="95">
        <v>45463</v>
      </c>
      <c r="C182" s="96">
        <v>0.43</v>
      </c>
      <c r="D182" s="43" t="s">
        <v>18</v>
      </c>
      <c r="E182" s="43" t="s">
        <v>18</v>
      </c>
      <c r="F182" s="43" t="s">
        <v>18</v>
      </c>
      <c r="G182" s="43" t="s">
        <v>18</v>
      </c>
      <c r="H182" s="43" t="s">
        <v>18</v>
      </c>
      <c r="I182" s="43" t="s">
        <v>18</v>
      </c>
      <c r="J182" s="43" t="s">
        <v>18</v>
      </c>
      <c r="K182" s="43" t="s">
        <v>18</v>
      </c>
      <c r="L182" s="97" t="s">
        <v>18</v>
      </c>
    </row>
    <row r="183" spans="1:12" s="75" customFormat="1" ht="3.75" customHeight="1" thickBot="1" x14ac:dyDescent="0.25">
      <c r="A183" s="68"/>
      <c r="B183" s="37"/>
      <c r="C183" s="38"/>
      <c r="D183" s="38"/>
      <c r="E183" s="38"/>
      <c r="F183" s="38"/>
      <c r="G183" s="38"/>
      <c r="H183" s="38"/>
      <c r="I183" s="39"/>
      <c r="J183" s="38"/>
      <c r="K183" s="38"/>
      <c r="L183" s="69"/>
    </row>
    <row r="184" spans="1:12" s="75" customFormat="1" ht="13.5" customHeight="1" x14ac:dyDescent="0.2">
      <c r="A184" s="46" t="s">
        <v>69</v>
      </c>
      <c r="B184" s="95">
        <v>45463</v>
      </c>
      <c r="C184" s="112" t="s">
        <v>18</v>
      </c>
      <c r="D184" s="43" t="s">
        <v>18</v>
      </c>
      <c r="E184" s="43" t="s">
        <v>18</v>
      </c>
      <c r="F184" s="43" t="s">
        <v>18</v>
      </c>
      <c r="G184" s="43" t="s">
        <v>18</v>
      </c>
      <c r="H184" s="43" t="s">
        <v>18</v>
      </c>
      <c r="I184" s="43" t="s">
        <v>18</v>
      </c>
      <c r="J184" s="43" t="s">
        <v>18</v>
      </c>
      <c r="K184" s="43" t="s">
        <v>18</v>
      </c>
      <c r="L184" s="97" t="s">
        <v>18</v>
      </c>
    </row>
    <row r="185" spans="1:12" s="75" customFormat="1" ht="3.75" customHeight="1" thickBot="1" x14ac:dyDescent="0.25">
      <c r="A185" s="68"/>
      <c r="B185" s="37"/>
      <c r="C185" s="38"/>
      <c r="D185" s="38"/>
      <c r="E185" s="38"/>
      <c r="F185" s="38"/>
      <c r="G185" s="38"/>
      <c r="H185" s="38"/>
      <c r="I185" s="39"/>
      <c r="J185" s="38"/>
      <c r="K185" s="38"/>
      <c r="L185" s="69"/>
    </row>
    <row r="186" spans="1:12" s="75" customFormat="1" ht="13.5" customHeight="1" x14ac:dyDescent="0.2">
      <c r="A186" s="79" t="s">
        <v>92</v>
      </c>
      <c r="B186" s="76"/>
      <c r="C186" s="2"/>
      <c r="D186" s="2"/>
      <c r="E186" s="2"/>
      <c r="F186" s="2"/>
      <c r="G186" s="2"/>
      <c r="H186" s="2"/>
      <c r="I186" s="77"/>
      <c r="J186" s="2"/>
      <c r="K186" s="2"/>
      <c r="L186" s="2"/>
    </row>
    <row r="187" spans="1:12" s="75" customFormat="1" ht="13.5" customHeight="1" x14ac:dyDescent="0.2">
      <c r="A187" s="81" t="s">
        <v>70</v>
      </c>
      <c r="B187" s="76"/>
      <c r="C187" s="78"/>
      <c r="D187" s="2"/>
      <c r="E187" s="2"/>
      <c r="F187" s="2"/>
      <c r="G187" s="2"/>
      <c r="H187" s="2"/>
      <c r="I187" s="2"/>
      <c r="J187" s="2"/>
      <c r="K187" s="2"/>
      <c r="L187" s="2"/>
    </row>
    <row r="188" spans="1:12" s="75" customFormat="1" ht="13.5" customHeight="1" x14ac:dyDescent="0.2">
      <c r="A188" s="81" t="s">
        <v>88</v>
      </c>
      <c r="B188" s="82"/>
    </row>
    <row r="189" spans="1:12" s="75" customFormat="1" ht="13.5" customHeight="1" x14ac:dyDescent="0.2">
      <c r="A189" s="81" t="s">
        <v>90</v>
      </c>
      <c r="B189" s="82"/>
    </row>
    <row r="190" spans="1:12" s="75" customFormat="1" ht="13.5" customHeight="1" x14ac:dyDescent="0.2">
      <c r="A190" s="81" t="s">
        <v>85</v>
      </c>
      <c r="B190" s="82"/>
    </row>
    <row r="191" spans="1:12" s="75" customFormat="1" ht="13.5" customHeight="1" x14ac:dyDescent="0.2">
      <c r="A191" s="81" t="s">
        <v>54</v>
      </c>
      <c r="B191" s="82"/>
    </row>
    <row r="192" spans="1:12" s="75" customFormat="1" ht="13.5" customHeight="1" x14ac:dyDescent="0.2">
      <c r="A192" s="81" t="s">
        <v>55</v>
      </c>
      <c r="B192" s="82"/>
    </row>
    <row r="193" spans="1:9" s="75" customFormat="1" ht="13.5" customHeight="1" x14ac:dyDescent="0.2">
      <c r="A193" s="81" t="s">
        <v>34</v>
      </c>
      <c r="B193" s="82"/>
    </row>
    <row r="194" spans="1:9" s="75" customFormat="1" ht="13.5" customHeight="1" x14ac:dyDescent="0.2">
      <c r="A194" s="83" t="s">
        <v>93</v>
      </c>
      <c r="B194" s="84"/>
    </row>
    <row r="195" spans="1:9" s="75" customFormat="1" ht="13.5" customHeight="1" x14ac:dyDescent="0.2">
      <c r="A195" s="85" t="s">
        <v>94</v>
      </c>
      <c r="B195" s="86"/>
      <c r="C195" s="87"/>
      <c r="D195" s="87"/>
      <c r="E195" s="87"/>
      <c r="F195" s="87"/>
      <c r="G195" s="87"/>
    </row>
    <row r="196" spans="1:9" s="75" customFormat="1" ht="13.5" customHeight="1" x14ac:dyDescent="0.2">
      <c r="A196" s="88" t="s">
        <v>95</v>
      </c>
      <c r="B196" s="89"/>
      <c r="C196" s="90"/>
      <c r="D196" s="90"/>
      <c r="E196" s="90"/>
      <c r="F196" s="90"/>
      <c r="G196" s="90"/>
    </row>
    <row r="197" spans="1:9" s="75" customFormat="1" ht="13.5" customHeight="1" x14ac:dyDescent="0.2">
      <c r="A197" s="91" t="s">
        <v>96</v>
      </c>
      <c r="B197" s="92"/>
      <c r="C197" s="93"/>
      <c r="D197" s="93"/>
      <c r="E197" s="93"/>
      <c r="F197" s="93"/>
      <c r="G197" s="93"/>
      <c r="H197" s="93"/>
      <c r="I197" s="93"/>
    </row>
    <row r="198" spans="1:9" s="75" customFormat="1" ht="13.5" customHeight="1" x14ac:dyDescent="0.2">
      <c r="A198" s="83" t="s">
        <v>40</v>
      </c>
      <c r="B198" s="84"/>
      <c r="C198" s="75" t="s">
        <v>41</v>
      </c>
      <c r="F198" s="75" t="s">
        <v>42</v>
      </c>
      <c r="I198" s="75" t="s">
        <v>43</v>
      </c>
    </row>
    <row r="199" spans="1:9" s="75" customFormat="1" ht="13.5" customHeight="1" x14ac:dyDescent="0.2">
      <c r="A199" s="75" t="s">
        <v>44</v>
      </c>
      <c r="B199" s="84"/>
      <c r="C199" s="83" t="s">
        <v>45</v>
      </c>
      <c r="F199" s="75" t="s">
        <v>46</v>
      </c>
      <c r="I199" s="75" t="s">
        <v>47</v>
      </c>
    </row>
    <row r="200" spans="1:9" s="75" customFormat="1" ht="13.5" customHeight="1" x14ac:dyDescent="0.2">
      <c r="A200" s="75" t="s">
        <v>115</v>
      </c>
      <c r="B200" s="84"/>
      <c r="C200" s="83" t="s">
        <v>122</v>
      </c>
      <c r="F200" s="75" t="s">
        <v>124</v>
      </c>
    </row>
    <row r="201" spans="1:9" s="75" customFormat="1" ht="13.5" customHeight="1" x14ac:dyDescent="0.2">
      <c r="A201" s="81" t="s">
        <v>48</v>
      </c>
      <c r="B201" s="82"/>
    </row>
    <row r="202" spans="1:9" s="7" customFormat="1" ht="15" customHeight="1" x14ac:dyDescent="0.15">
      <c r="A202" s="4"/>
      <c r="B202" s="31"/>
    </row>
  </sheetData>
  <mergeCells count="2">
    <mergeCell ref="A103:L103"/>
    <mergeCell ref="A143:L143"/>
  </mergeCells>
  <printOptions horizontalCentered="1"/>
  <pageMargins left="0.8" right="0.8" top="1" bottom="1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5E02-7D72-409A-A096-C1F4A07B64BA}">
  <dimension ref="A1:AE42"/>
  <sheetViews>
    <sheetView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J35" sqref="J35"/>
    </sheetView>
  </sheetViews>
  <sheetFormatPr defaultRowHeight="15" x14ac:dyDescent="0.25"/>
  <cols>
    <col min="1" max="1" width="11.42578125" customWidth="1"/>
    <col min="2" max="2" width="12.85546875" style="32" customWidth="1"/>
  </cols>
  <sheetData>
    <row r="1" spans="1:31" s="3" customFormat="1" ht="16.5" x14ac:dyDescent="0.3">
      <c r="A1" s="49" t="s">
        <v>173</v>
      </c>
      <c r="B1" s="57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75" customFormat="1" ht="13.5" customHeight="1" x14ac:dyDescent="0.2">
      <c r="A2" s="58"/>
      <c r="B2" s="156"/>
      <c r="C2" s="136"/>
      <c r="D2" s="131"/>
      <c r="E2" s="131"/>
      <c r="F2" s="131"/>
      <c r="G2" s="132"/>
      <c r="H2" s="144" t="s">
        <v>160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5"/>
      <c r="V2" s="134"/>
      <c r="W2" s="134"/>
      <c r="X2" s="134"/>
      <c r="Y2" s="134"/>
      <c r="Z2" s="135"/>
      <c r="AA2" s="113"/>
      <c r="AB2" s="113"/>
      <c r="AC2" s="113"/>
      <c r="AD2" s="113"/>
      <c r="AE2" s="113"/>
    </row>
    <row r="3" spans="1:31" s="75" customFormat="1" ht="13.5" customHeight="1" x14ac:dyDescent="0.2">
      <c r="A3" s="58"/>
      <c r="B3" s="156"/>
      <c r="C3" s="144" t="s">
        <v>161</v>
      </c>
      <c r="D3" s="134"/>
      <c r="E3" s="134"/>
      <c r="F3" s="134"/>
      <c r="G3" s="135"/>
      <c r="H3" s="144" t="s">
        <v>162</v>
      </c>
      <c r="I3" s="134"/>
      <c r="J3" s="134"/>
      <c r="K3" s="134"/>
      <c r="L3" s="145"/>
      <c r="M3" s="133" t="s">
        <v>163</v>
      </c>
      <c r="N3" s="134"/>
      <c r="O3" s="134"/>
      <c r="P3" s="145"/>
      <c r="Q3" s="9"/>
      <c r="R3" s="9"/>
      <c r="S3" s="9"/>
      <c r="T3" s="9"/>
      <c r="U3" s="9"/>
      <c r="V3" s="9"/>
      <c r="W3" s="9"/>
      <c r="X3" s="9"/>
      <c r="Y3" s="9"/>
      <c r="Z3" s="142"/>
      <c r="AA3" s="144" t="s">
        <v>172</v>
      </c>
      <c r="AB3" s="134"/>
      <c r="AC3" s="134"/>
      <c r="AD3" s="134"/>
      <c r="AE3" s="134"/>
    </row>
    <row r="4" spans="1:31" s="75" customFormat="1" ht="13.5" customHeight="1" x14ac:dyDescent="0.2">
      <c r="A4" s="58" t="s">
        <v>24</v>
      </c>
      <c r="B4" s="156" t="s">
        <v>26</v>
      </c>
      <c r="C4" s="140"/>
      <c r="D4" s="9"/>
      <c r="E4" s="9"/>
      <c r="F4" s="9"/>
      <c r="G4" s="142" t="s">
        <v>28</v>
      </c>
      <c r="H4" s="143" t="s">
        <v>110</v>
      </c>
      <c r="I4" s="141"/>
      <c r="J4" s="141"/>
      <c r="K4" s="137" t="s">
        <v>113</v>
      </c>
      <c r="L4" s="138"/>
      <c r="M4" s="139"/>
      <c r="N4" s="139"/>
      <c r="O4" s="139"/>
      <c r="P4" s="139"/>
      <c r="Q4" s="9"/>
      <c r="R4" s="9"/>
      <c r="S4" s="9"/>
      <c r="T4" s="9"/>
      <c r="U4" s="9"/>
      <c r="V4" s="9" t="s">
        <v>126</v>
      </c>
      <c r="W4" s="9"/>
      <c r="X4" s="9" t="s">
        <v>111</v>
      </c>
      <c r="Y4" s="9"/>
      <c r="Z4" s="142" t="s">
        <v>111</v>
      </c>
      <c r="AA4" s="113"/>
      <c r="AB4" s="113" t="s">
        <v>135</v>
      </c>
      <c r="AC4" s="113" t="s">
        <v>137</v>
      </c>
      <c r="AD4" s="113" t="s">
        <v>139</v>
      </c>
      <c r="AE4" s="113" t="s">
        <v>141</v>
      </c>
    </row>
    <row r="5" spans="1:31" s="75" customFormat="1" ht="13.5" customHeight="1" x14ac:dyDescent="0.2">
      <c r="A5" s="60" t="s">
        <v>25</v>
      </c>
      <c r="B5" s="157" t="s">
        <v>27</v>
      </c>
      <c r="C5" s="153" t="s">
        <v>6</v>
      </c>
      <c r="D5" s="10" t="s">
        <v>1</v>
      </c>
      <c r="E5" s="10" t="s">
        <v>2</v>
      </c>
      <c r="F5" s="10" t="s">
        <v>3</v>
      </c>
      <c r="G5" s="154" t="s">
        <v>29</v>
      </c>
      <c r="H5" s="153" t="s">
        <v>111</v>
      </c>
      <c r="I5" s="10" t="s">
        <v>112</v>
      </c>
      <c r="J5" s="10" t="s">
        <v>147</v>
      </c>
      <c r="K5" s="10" t="s">
        <v>111</v>
      </c>
      <c r="L5" s="10" t="s">
        <v>112</v>
      </c>
      <c r="M5" s="10" t="s">
        <v>148</v>
      </c>
      <c r="N5" s="10" t="s">
        <v>149</v>
      </c>
      <c r="O5" s="10" t="s">
        <v>150</v>
      </c>
      <c r="P5" s="10" t="s">
        <v>151</v>
      </c>
      <c r="Q5" s="10" t="s">
        <v>114</v>
      </c>
      <c r="R5" s="10" t="s">
        <v>116</v>
      </c>
      <c r="S5" s="10" t="s">
        <v>117</v>
      </c>
      <c r="T5" s="10" t="s">
        <v>118</v>
      </c>
      <c r="U5" s="10" t="s">
        <v>120</v>
      </c>
      <c r="V5" s="10" t="s">
        <v>118</v>
      </c>
      <c r="W5" s="10" t="s">
        <v>123</v>
      </c>
      <c r="X5" s="10" t="s">
        <v>125</v>
      </c>
      <c r="Y5" s="10" t="s">
        <v>121</v>
      </c>
      <c r="Z5" s="154" t="s">
        <v>119</v>
      </c>
      <c r="AA5" s="155" t="s">
        <v>134</v>
      </c>
      <c r="AB5" s="155" t="s">
        <v>136</v>
      </c>
      <c r="AC5" s="155" t="s">
        <v>138</v>
      </c>
      <c r="AD5" s="155" t="s">
        <v>140</v>
      </c>
      <c r="AE5" s="155" t="s">
        <v>142</v>
      </c>
    </row>
    <row r="6" spans="1:31" s="75" customFormat="1" ht="13.5" customHeight="1" x14ac:dyDescent="0.2">
      <c r="A6" s="151"/>
      <c r="B6" s="152" t="s">
        <v>30</v>
      </c>
      <c r="C6" s="149" t="s">
        <v>97</v>
      </c>
      <c r="D6" s="150" t="s">
        <v>97</v>
      </c>
      <c r="E6" s="150" t="s">
        <v>98</v>
      </c>
      <c r="F6" s="150" t="s">
        <v>99</v>
      </c>
      <c r="G6" s="160" t="s">
        <v>102</v>
      </c>
      <c r="H6" s="171" t="s">
        <v>32</v>
      </c>
      <c r="I6" s="172" t="s">
        <v>32</v>
      </c>
      <c r="J6" s="172" t="s">
        <v>32</v>
      </c>
      <c r="K6" s="172" t="s">
        <v>32</v>
      </c>
      <c r="L6" s="172" t="s">
        <v>32</v>
      </c>
      <c r="M6" s="172" t="s">
        <v>32</v>
      </c>
      <c r="N6" s="172" t="s">
        <v>32</v>
      </c>
      <c r="O6" s="172" t="s">
        <v>32</v>
      </c>
      <c r="P6" s="172" t="s">
        <v>32</v>
      </c>
      <c r="Q6" s="172" t="s">
        <v>32</v>
      </c>
      <c r="R6" s="172" t="s">
        <v>32</v>
      </c>
      <c r="S6" s="172" t="s">
        <v>32</v>
      </c>
      <c r="T6" s="172" t="s">
        <v>32</v>
      </c>
      <c r="U6" s="172" t="s">
        <v>32</v>
      </c>
      <c r="V6" s="172" t="s">
        <v>32</v>
      </c>
      <c r="W6" s="172" t="s">
        <v>32</v>
      </c>
      <c r="X6" s="172" t="s">
        <v>32</v>
      </c>
      <c r="Y6" s="172" t="s">
        <v>32</v>
      </c>
      <c r="Z6" s="173" t="s">
        <v>32</v>
      </c>
      <c r="AA6" s="174" t="s">
        <v>32</v>
      </c>
      <c r="AB6" s="172" t="s">
        <v>32</v>
      </c>
      <c r="AC6" s="172" t="s">
        <v>32</v>
      </c>
      <c r="AD6" s="172" t="s">
        <v>32</v>
      </c>
      <c r="AE6" s="175" t="s">
        <v>32</v>
      </c>
    </row>
    <row r="7" spans="1:31" s="75" customFormat="1" ht="13.5" customHeight="1" x14ac:dyDescent="0.2">
      <c r="A7" s="147"/>
      <c r="B7" s="148" t="s">
        <v>89</v>
      </c>
      <c r="C7" s="161">
        <v>25</v>
      </c>
      <c r="D7" s="55">
        <v>1.4</v>
      </c>
      <c r="E7" s="55">
        <v>180</v>
      </c>
      <c r="F7" s="55">
        <v>77</v>
      </c>
      <c r="G7" s="162">
        <v>0.33</v>
      </c>
      <c r="H7" s="176" t="s">
        <v>32</v>
      </c>
      <c r="I7" s="177" t="s">
        <v>32</v>
      </c>
      <c r="J7" s="177" t="s">
        <v>32</v>
      </c>
      <c r="K7" s="177" t="s">
        <v>32</v>
      </c>
      <c r="L7" s="177" t="s">
        <v>32</v>
      </c>
      <c r="M7" s="177" t="s">
        <v>32</v>
      </c>
      <c r="N7" s="177" t="s">
        <v>32</v>
      </c>
      <c r="O7" s="177" t="s">
        <v>32</v>
      </c>
      <c r="P7" s="177" t="s">
        <v>32</v>
      </c>
      <c r="Q7" s="177" t="s">
        <v>32</v>
      </c>
      <c r="R7" s="177" t="s">
        <v>32</v>
      </c>
      <c r="S7" s="177" t="s">
        <v>32</v>
      </c>
      <c r="T7" s="177" t="s">
        <v>32</v>
      </c>
      <c r="U7" s="177" t="s">
        <v>32</v>
      </c>
      <c r="V7" s="177" t="s">
        <v>32</v>
      </c>
      <c r="W7" s="177" t="s">
        <v>32</v>
      </c>
      <c r="X7" s="177" t="s">
        <v>32</v>
      </c>
      <c r="Y7" s="177" t="s">
        <v>32</v>
      </c>
      <c r="Z7" s="178" t="s">
        <v>32</v>
      </c>
      <c r="AA7" s="179" t="s">
        <v>32</v>
      </c>
      <c r="AB7" s="177" t="s">
        <v>32</v>
      </c>
      <c r="AC7" s="177" t="s">
        <v>32</v>
      </c>
      <c r="AD7" s="177" t="s">
        <v>32</v>
      </c>
      <c r="AE7" s="180" t="s">
        <v>32</v>
      </c>
    </row>
    <row r="8" spans="1:31" s="75" customFormat="1" ht="13.5" customHeight="1" x14ac:dyDescent="0.2">
      <c r="A8" s="120" t="s">
        <v>81</v>
      </c>
      <c r="B8" s="120"/>
      <c r="C8" s="163"/>
      <c r="D8" s="120"/>
      <c r="E8" s="120"/>
      <c r="F8" s="120"/>
      <c r="G8" s="164"/>
      <c r="H8" s="116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7"/>
      <c r="AA8" s="114"/>
      <c r="AB8" s="114"/>
      <c r="AC8" s="114"/>
      <c r="AD8" s="114"/>
      <c r="AE8" s="114"/>
    </row>
    <row r="9" spans="1:31" s="75" customFormat="1" ht="12" x14ac:dyDescent="0.2">
      <c r="A9" s="35" t="s">
        <v>78</v>
      </c>
      <c r="B9" s="158">
        <v>45463</v>
      </c>
      <c r="C9" s="165">
        <v>0.67</v>
      </c>
      <c r="D9" s="34">
        <v>0.99</v>
      </c>
      <c r="E9" s="34">
        <v>1.5</v>
      </c>
      <c r="F9" s="35" t="s">
        <v>18</v>
      </c>
      <c r="G9" s="166">
        <v>0.26</v>
      </c>
      <c r="H9" s="165">
        <v>66</v>
      </c>
      <c r="I9" s="35" t="s">
        <v>128</v>
      </c>
      <c r="J9" s="35" t="s">
        <v>155</v>
      </c>
      <c r="K9" s="34">
        <v>140</v>
      </c>
      <c r="L9" s="34">
        <v>140</v>
      </c>
      <c r="M9" s="34">
        <v>4.7</v>
      </c>
      <c r="N9" s="35" t="s">
        <v>152</v>
      </c>
      <c r="O9" s="35" t="s">
        <v>153</v>
      </c>
      <c r="P9" s="35" t="s">
        <v>154</v>
      </c>
      <c r="Q9" s="121">
        <v>1900</v>
      </c>
      <c r="R9" s="121">
        <v>28000</v>
      </c>
      <c r="S9" s="121">
        <v>1700</v>
      </c>
      <c r="T9" s="34">
        <v>20</v>
      </c>
      <c r="U9" s="34">
        <v>55.999999999999993</v>
      </c>
      <c r="V9" s="123">
        <f>1.44*1000</f>
        <v>1440</v>
      </c>
      <c r="W9" s="122">
        <f>0.5*1000</f>
        <v>500</v>
      </c>
      <c r="X9" s="123">
        <f>1.94*1000</f>
        <v>1940</v>
      </c>
      <c r="Y9" s="35" t="s">
        <v>127</v>
      </c>
      <c r="Z9" s="124">
        <v>16</v>
      </c>
      <c r="AA9" s="64">
        <v>5.67</v>
      </c>
      <c r="AB9" s="35">
        <v>19.600000000000001</v>
      </c>
      <c r="AC9" s="128">
        <v>271.10000000000002</v>
      </c>
      <c r="AD9" s="129">
        <v>0.91</v>
      </c>
      <c r="AE9" s="169">
        <v>203.5</v>
      </c>
    </row>
    <row r="10" spans="1:31" s="75" customFormat="1" ht="12" x14ac:dyDescent="0.2">
      <c r="A10" s="16" t="s">
        <v>73</v>
      </c>
      <c r="B10" s="159"/>
      <c r="C10" s="130"/>
      <c r="D10" s="16"/>
      <c r="E10" s="16"/>
      <c r="F10" s="16"/>
      <c r="G10" s="167"/>
      <c r="H10" s="130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25"/>
      <c r="X10" s="125"/>
      <c r="Y10" s="16"/>
      <c r="Z10" s="126"/>
      <c r="AA10" s="146"/>
      <c r="AB10" s="16"/>
      <c r="AC10" s="16"/>
      <c r="AD10" s="16"/>
      <c r="AE10" s="70"/>
    </row>
    <row r="11" spans="1:31" s="75" customFormat="1" ht="13.5" customHeight="1" x14ac:dyDescent="0.2">
      <c r="A11" s="114" t="s">
        <v>82</v>
      </c>
      <c r="B11" s="114"/>
      <c r="C11" s="116"/>
      <c r="D11" s="114"/>
      <c r="E11" s="114"/>
      <c r="F11" s="114"/>
      <c r="G11" s="117"/>
      <c r="H11" s="118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4"/>
      <c r="X11" s="114"/>
      <c r="Y11" s="115"/>
      <c r="Z11" s="119"/>
      <c r="AA11" s="115"/>
      <c r="AB11" s="115"/>
      <c r="AC11" s="115"/>
      <c r="AD11" s="115"/>
      <c r="AE11" s="115"/>
    </row>
    <row r="12" spans="1:31" s="75" customFormat="1" ht="12" x14ac:dyDescent="0.2">
      <c r="A12" s="35" t="s">
        <v>80</v>
      </c>
      <c r="B12" s="158">
        <v>45463</v>
      </c>
      <c r="C12" s="168">
        <v>0.3</v>
      </c>
      <c r="D12" s="35" t="s">
        <v>18</v>
      </c>
      <c r="E12" s="35" t="s">
        <v>18</v>
      </c>
      <c r="F12" s="35" t="s">
        <v>18</v>
      </c>
      <c r="G12" s="127" t="s">
        <v>18</v>
      </c>
      <c r="H12" s="165">
        <v>81</v>
      </c>
      <c r="I12" s="35" t="s">
        <v>128</v>
      </c>
      <c r="J12" s="35" t="s">
        <v>155</v>
      </c>
      <c r="K12" s="35" t="s">
        <v>129</v>
      </c>
      <c r="L12" s="35" t="s">
        <v>130</v>
      </c>
      <c r="M12" s="34">
        <v>0.84</v>
      </c>
      <c r="N12" s="35" t="s">
        <v>152</v>
      </c>
      <c r="O12" s="35" t="s">
        <v>153</v>
      </c>
      <c r="P12" s="35" t="s">
        <v>154</v>
      </c>
      <c r="Q12" s="35" t="s">
        <v>131</v>
      </c>
      <c r="R12" s="121">
        <v>5700</v>
      </c>
      <c r="S12" s="121">
        <v>2300</v>
      </c>
      <c r="T12" s="35" t="s">
        <v>132</v>
      </c>
      <c r="U12" s="35" t="s">
        <v>133</v>
      </c>
      <c r="V12" s="121">
        <v>2280</v>
      </c>
      <c r="W12" s="122">
        <v>840</v>
      </c>
      <c r="X12" s="123">
        <v>3120</v>
      </c>
      <c r="Y12" s="35" t="s">
        <v>127</v>
      </c>
      <c r="Z12" s="124">
        <v>46</v>
      </c>
      <c r="AA12" s="64">
        <v>6.19</v>
      </c>
      <c r="AB12" s="35">
        <v>15.2</v>
      </c>
      <c r="AC12" s="128">
        <v>144.9</v>
      </c>
      <c r="AD12" s="129">
        <v>7.63</v>
      </c>
      <c r="AE12" s="169">
        <v>187.2</v>
      </c>
    </row>
    <row r="13" spans="1:31" s="75" customFormat="1" ht="12" x14ac:dyDescent="0.2">
      <c r="A13" s="16" t="s">
        <v>74</v>
      </c>
      <c r="B13" s="159"/>
      <c r="C13" s="130"/>
      <c r="D13" s="16"/>
      <c r="E13" s="16"/>
      <c r="F13" s="16"/>
      <c r="G13" s="167"/>
      <c r="H13" s="130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25"/>
      <c r="X13" s="125"/>
      <c r="Y13" s="16"/>
      <c r="Z13" s="126"/>
      <c r="AA13" s="146"/>
      <c r="AB13" s="16"/>
      <c r="AC13" s="16"/>
      <c r="AD13" s="16"/>
      <c r="AE13" s="70"/>
    </row>
    <row r="14" spans="1:31" s="75" customFormat="1" ht="13.5" customHeight="1" x14ac:dyDescent="0.2">
      <c r="A14" s="79" t="s">
        <v>92</v>
      </c>
      <c r="B14" s="76"/>
      <c r="C14" s="2"/>
      <c r="D14" s="2"/>
      <c r="E14" s="2"/>
      <c r="F14" s="2"/>
      <c r="G14" s="7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Y14" s="2"/>
      <c r="Z14" s="2"/>
      <c r="AA14" s="2"/>
      <c r="AB14" s="2"/>
      <c r="AC14" s="2"/>
      <c r="AD14" s="2"/>
      <c r="AE14" s="2"/>
    </row>
    <row r="15" spans="1:31" s="75" customFormat="1" ht="13.5" customHeight="1" x14ac:dyDescent="0.2">
      <c r="A15" s="81" t="s">
        <v>169</v>
      </c>
      <c r="B15" s="76"/>
      <c r="C15" s="2"/>
      <c r="D15" s="2"/>
      <c r="E15" s="2"/>
      <c r="F15" s="2"/>
      <c r="G15" s="7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Y15" s="2"/>
      <c r="Z15" s="2"/>
      <c r="AA15" s="2"/>
      <c r="AB15" s="2"/>
      <c r="AC15" s="2"/>
      <c r="AD15" s="2"/>
      <c r="AE15" s="2"/>
    </row>
    <row r="16" spans="1:31" s="75" customFormat="1" ht="13.5" customHeight="1" x14ac:dyDescent="0.2">
      <c r="A16" s="81" t="s">
        <v>156</v>
      </c>
      <c r="B16" s="76"/>
      <c r="C16" s="2"/>
      <c r="D16" s="2"/>
      <c r="E16" s="2"/>
      <c r="F16" s="2"/>
      <c r="G16" s="7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Y16" s="2"/>
      <c r="Z16" s="2"/>
      <c r="AA16" s="2"/>
      <c r="AB16" s="2"/>
      <c r="AC16" s="2"/>
      <c r="AD16" s="2"/>
      <c r="AE16" s="2"/>
    </row>
    <row r="17" spans="1:31" s="75" customFormat="1" ht="13.5" customHeight="1" x14ac:dyDescent="0.2">
      <c r="A17" s="81" t="s">
        <v>158</v>
      </c>
      <c r="B17" s="76"/>
      <c r="C17" s="2"/>
      <c r="D17" s="2"/>
      <c r="E17" s="2"/>
      <c r="F17" s="2"/>
      <c r="G17" s="7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Y17" s="2"/>
      <c r="Z17" s="2"/>
      <c r="AA17" s="2"/>
      <c r="AB17" s="2"/>
      <c r="AC17" s="2"/>
      <c r="AD17" s="2"/>
      <c r="AE17" s="2"/>
    </row>
    <row r="18" spans="1:31" s="75" customFormat="1" ht="13.5" customHeight="1" x14ac:dyDescent="0.2">
      <c r="A18" s="81" t="s">
        <v>157</v>
      </c>
      <c r="B18" s="76"/>
      <c r="C18" s="2"/>
      <c r="D18" s="2"/>
      <c r="E18" s="2"/>
      <c r="F18" s="2"/>
      <c r="G18" s="7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Y18" s="2"/>
      <c r="Z18" s="2"/>
      <c r="AA18" s="2"/>
      <c r="AB18" s="2"/>
      <c r="AC18" s="2"/>
      <c r="AD18" s="2"/>
      <c r="AE18" s="2"/>
    </row>
    <row r="19" spans="1:31" s="75" customFormat="1" ht="13.5" customHeight="1" x14ac:dyDescent="0.2">
      <c r="A19" s="81" t="s">
        <v>159</v>
      </c>
      <c r="B19" s="76"/>
      <c r="C19" s="2"/>
      <c r="D19" s="2"/>
      <c r="E19" s="2"/>
      <c r="F19" s="2"/>
      <c r="G19" s="7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Y19" s="2"/>
      <c r="Z19" s="2"/>
      <c r="AA19" s="2"/>
      <c r="AB19" s="2"/>
      <c r="AC19" s="2"/>
      <c r="AD19" s="2"/>
      <c r="AE19" s="2"/>
    </row>
    <row r="20" spans="1:31" s="75" customFormat="1" ht="13.5" customHeight="1" x14ac:dyDescent="0.2">
      <c r="A20" s="81" t="s">
        <v>164</v>
      </c>
      <c r="B20" s="76"/>
      <c r="C20" s="2"/>
      <c r="D20" s="2"/>
      <c r="E20" s="2"/>
      <c r="F20" s="2"/>
      <c r="G20" s="7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Y20" s="2"/>
      <c r="Z20" s="2"/>
      <c r="AA20" s="2"/>
      <c r="AB20" s="2"/>
      <c r="AC20" s="2"/>
      <c r="AD20" s="2"/>
      <c r="AE20" s="2"/>
    </row>
    <row r="21" spans="1:31" s="75" customFormat="1" ht="13.5" customHeight="1" x14ac:dyDescent="0.2">
      <c r="A21" s="81" t="s">
        <v>165</v>
      </c>
      <c r="B21" s="76"/>
      <c r="C21" s="2"/>
      <c r="D21" s="2"/>
      <c r="E21" s="2"/>
      <c r="F21" s="2"/>
      <c r="G21" s="7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Y21" s="2"/>
      <c r="Z21" s="2"/>
      <c r="AA21" s="2"/>
      <c r="AB21" s="2"/>
      <c r="AC21" s="2"/>
      <c r="AD21" s="2"/>
      <c r="AE21" s="2"/>
    </row>
    <row r="22" spans="1:31" s="75" customFormat="1" ht="13.5" customHeight="1" x14ac:dyDescent="0.2">
      <c r="A22" s="81" t="s">
        <v>166</v>
      </c>
      <c r="B22" s="76"/>
      <c r="C22" s="2"/>
      <c r="D22" s="2"/>
      <c r="E22" s="2"/>
      <c r="F22" s="2"/>
      <c r="G22" s="7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Y22" s="2"/>
      <c r="Z22" s="2"/>
      <c r="AA22" s="2"/>
      <c r="AB22" s="2"/>
      <c r="AC22" s="2"/>
      <c r="AD22" s="2"/>
      <c r="AE22" s="2"/>
    </row>
    <row r="23" spans="1:31" s="75" customFormat="1" ht="13.5" customHeight="1" x14ac:dyDescent="0.2">
      <c r="A23" s="81" t="s">
        <v>168</v>
      </c>
      <c r="B23" s="76"/>
      <c r="C23" s="2"/>
      <c r="D23" s="2"/>
      <c r="E23" s="2"/>
      <c r="F23" s="2"/>
      <c r="G23" s="7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Y23" s="2"/>
      <c r="Z23" s="2"/>
      <c r="AA23" s="2"/>
      <c r="AB23" s="2"/>
      <c r="AC23" s="2"/>
      <c r="AD23" s="2"/>
      <c r="AE23" s="2"/>
    </row>
    <row r="24" spans="1:31" s="75" customFormat="1" ht="13.5" customHeight="1" x14ac:dyDescent="0.2">
      <c r="A24" s="81" t="s">
        <v>171</v>
      </c>
      <c r="B24" s="76"/>
      <c r="C24" s="2"/>
      <c r="D24" s="2"/>
      <c r="E24" s="2"/>
      <c r="F24" s="2"/>
      <c r="G24" s="7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Y24" s="2"/>
      <c r="Z24" s="2"/>
      <c r="AA24" s="2"/>
      <c r="AB24" s="2"/>
      <c r="AC24" s="2"/>
      <c r="AD24" s="2"/>
      <c r="AE24" s="2"/>
    </row>
    <row r="25" spans="1:31" s="75" customFormat="1" ht="13.5" customHeight="1" x14ac:dyDescent="0.2">
      <c r="A25" s="81" t="s">
        <v>170</v>
      </c>
      <c r="B25" s="76"/>
      <c r="C25" s="2"/>
      <c r="D25" s="2"/>
      <c r="E25" s="2"/>
      <c r="F25" s="2"/>
      <c r="G25" s="7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Y25" s="2"/>
      <c r="Z25" s="2"/>
      <c r="AA25" s="2"/>
      <c r="AB25" s="2"/>
      <c r="AC25" s="2"/>
      <c r="AD25" s="2"/>
      <c r="AE25" s="2"/>
    </row>
    <row r="26" spans="1:31" s="75" customFormat="1" ht="13.5" customHeight="1" x14ac:dyDescent="0.2">
      <c r="A26" s="81" t="s">
        <v>167</v>
      </c>
      <c r="B26" s="76"/>
      <c r="C26" s="2"/>
      <c r="D26" s="2"/>
      <c r="E26" s="2"/>
      <c r="F26" s="2"/>
      <c r="G26" s="7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Y26" s="2"/>
      <c r="Z26" s="2"/>
      <c r="AA26" s="2"/>
      <c r="AB26" s="2"/>
      <c r="AC26" s="2"/>
      <c r="AD26" s="2"/>
      <c r="AE26" s="2"/>
    </row>
    <row r="27" spans="1:31" s="75" customFormat="1" ht="13.5" customHeight="1" x14ac:dyDescent="0.2">
      <c r="A27" s="81" t="s">
        <v>70</v>
      </c>
      <c r="B27" s="76"/>
      <c r="C27" s="7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Y27" s="2"/>
      <c r="Z27" s="2"/>
      <c r="AA27" s="2"/>
      <c r="AB27" s="2"/>
      <c r="AC27" s="2"/>
      <c r="AD27" s="2"/>
      <c r="AE27" s="2"/>
    </row>
    <row r="28" spans="1:31" s="75" customFormat="1" ht="13.5" customHeight="1" x14ac:dyDescent="0.2">
      <c r="A28" s="81" t="s">
        <v>88</v>
      </c>
      <c r="B28" s="82"/>
    </row>
    <row r="29" spans="1:31" s="75" customFormat="1" ht="13.5" customHeight="1" x14ac:dyDescent="0.2">
      <c r="A29" s="81" t="s">
        <v>90</v>
      </c>
      <c r="B29" s="82"/>
    </row>
    <row r="30" spans="1:31" s="75" customFormat="1" ht="13.5" customHeight="1" x14ac:dyDescent="0.2">
      <c r="A30" s="81" t="s">
        <v>85</v>
      </c>
      <c r="B30" s="82"/>
    </row>
    <row r="31" spans="1:31" s="75" customFormat="1" ht="13.5" customHeight="1" x14ac:dyDescent="0.2">
      <c r="A31" s="81" t="s">
        <v>34</v>
      </c>
      <c r="B31" s="82"/>
    </row>
    <row r="32" spans="1:31" s="75" customFormat="1" ht="13.5" customHeight="1" x14ac:dyDescent="0.2">
      <c r="A32" s="83" t="s">
        <v>93</v>
      </c>
      <c r="B32" s="84"/>
    </row>
    <row r="33" spans="1:9" s="75" customFormat="1" ht="13.5" customHeight="1" x14ac:dyDescent="0.2">
      <c r="A33" s="85" t="s">
        <v>94</v>
      </c>
      <c r="B33" s="86"/>
      <c r="C33" s="87"/>
      <c r="D33" s="87"/>
      <c r="E33" s="87"/>
      <c r="F33" s="87"/>
    </row>
    <row r="34" spans="1:9" s="75" customFormat="1" ht="13.5" customHeight="1" x14ac:dyDescent="0.2">
      <c r="A34" s="88" t="s">
        <v>95</v>
      </c>
      <c r="B34" s="89"/>
      <c r="C34" s="90"/>
      <c r="D34" s="90"/>
      <c r="E34" s="90"/>
      <c r="F34" s="90"/>
    </row>
    <row r="35" spans="1:9" s="75" customFormat="1" ht="13.5" customHeight="1" x14ac:dyDescent="0.2">
      <c r="A35" s="83" t="s">
        <v>40</v>
      </c>
      <c r="B35" s="84"/>
      <c r="C35" s="75" t="s">
        <v>41</v>
      </c>
      <c r="F35" s="75" t="s">
        <v>42</v>
      </c>
      <c r="I35" s="75" t="s">
        <v>43</v>
      </c>
    </row>
    <row r="36" spans="1:9" s="75" customFormat="1" ht="13.5" customHeight="1" x14ac:dyDescent="0.2">
      <c r="A36" s="83" t="s">
        <v>115</v>
      </c>
      <c r="B36" s="84"/>
      <c r="C36" s="75" t="s">
        <v>124</v>
      </c>
      <c r="F36" s="75" t="s">
        <v>122</v>
      </c>
    </row>
    <row r="37" spans="1:9" s="7" customFormat="1" ht="15" customHeight="1" x14ac:dyDescent="0.2">
      <c r="A37" s="75" t="s">
        <v>143</v>
      </c>
      <c r="B37" s="31"/>
    </row>
    <row r="38" spans="1:9" x14ac:dyDescent="0.25">
      <c r="A38" s="75" t="s">
        <v>144</v>
      </c>
    </row>
    <row r="39" spans="1:9" x14ac:dyDescent="0.25">
      <c r="A39" s="75" t="s">
        <v>145</v>
      </c>
    </row>
    <row r="40" spans="1:9" x14ac:dyDescent="0.25">
      <c r="A40" s="75" t="s">
        <v>146</v>
      </c>
    </row>
    <row r="41" spans="1:9" s="75" customFormat="1" ht="13.5" customHeight="1" x14ac:dyDescent="0.2">
      <c r="A41" s="75" t="s">
        <v>48</v>
      </c>
      <c r="B41" s="82"/>
    </row>
    <row r="42" spans="1:9" x14ac:dyDescent="0.25">
      <c r="A42" s="75"/>
    </row>
  </sheetData>
  <printOptions horizontalCentered="1"/>
  <pageMargins left="0.8" right="0.8" top="1" bottom="1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3735-E24D-4505-A496-A7196FB74F6B}">
  <dimension ref="A1:Q176"/>
  <sheetViews>
    <sheetView zoomScaleNormal="100" workbookViewId="0">
      <selection activeCell="Q23" sqref="Q23"/>
    </sheetView>
  </sheetViews>
  <sheetFormatPr defaultRowHeight="15" x14ac:dyDescent="0.25"/>
  <cols>
    <col min="1" max="1" width="11.42578125" customWidth="1"/>
    <col min="2" max="2" width="12.85546875" style="32" customWidth="1"/>
    <col min="15" max="16" width="10.7109375" bestFit="1" customWidth="1"/>
  </cols>
  <sheetData>
    <row r="1" spans="1:17" x14ac:dyDescent="0.25">
      <c r="P1" s="1">
        <v>36526</v>
      </c>
      <c r="Q1" s="1">
        <v>45658</v>
      </c>
    </row>
    <row r="2" spans="1:17" s="3" customFormat="1" ht="16.5" x14ac:dyDescent="0.3">
      <c r="A2" s="20" t="s">
        <v>59</v>
      </c>
      <c r="B2" s="22"/>
      <c r="C2" s="20"/>
      <c r="D2" s="20"/>
      <c r="E2" s="20"/>
      <c r="F2" s="20"/>
      <c r="G2" s="20"/>
      <c r="H2" s="20"/>
      <c r="I2" s="20"/>
      <c r="J2" s="20"/>
      <c r="K2" s="20"/>
      <c r="L2" s="20"/>
      <c r="O2" s="3" t="s">
        <v>62</v>
      </c>
      <c r="P2" s="3">
        <v>5.0999999999999996</v>
      </c>
      <c r="Q2" s="3">
        <v>5.0999999999999996</v>
      </c>
    </row>
    <row r="3" spans="1:17" s="3" customFormat="1" ht="16.5" x14ac:dyDescent="0.3">
      <c r="A3" s="9" t="s">
        <v>24</v>
      </c>
      <c r="B3" s="23" t="s">
        <v>26</v>
      </c>
      <c r="C3" s="9"/>
      <c r="D3" s="9"/>
      <c r="E3" s="9"/>
      <c r="F3" s="9"/>
      <c r="G3" s="9"/>
      <c r="H3" s="9"/>
      <c r="I3" s="9" t="s">
        <v>72</v>
      </c>
      <c r="J3" s="9"/>
      <c r="K3" s="9"/>
      <c r="L3" s="9"/>
      <c r="O3" s="3" t="s">
        <v>63</v>
      </c>
      <c r="P3" s="3">
        <v>4.9000000000000004</v>
      </c>
      <c r="Q3" s="3">
        <v>4.9000000000000004</v>
      </c>
    </row>
    <row r="4" spans="1:17" s="3" customFormat="1" ht="16.5" x14ac:dyDescent="0.3">
      <c r="A4" s="10" t="s">
        <v>25</v>
      </c>
      <c r="B4" s="24" t="s">
        <v>27</v>
      </c>
      <c r="C4" s="10" t="s">
        <v>6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/>
      <c r="J4" s="10" t="s">
        <v>7</v>
      </c>
      <c r="K4" s="10" t="s">
        <v>8</v>
      </c>
      <c r="L4" s="10" t="s">
        <v>9</v>
      </c>
      <c r="O4" s="3" t="s">
        <v>64</v>
      </c>
      <c r="P4" s="3">
        <v>16</v>
      </c>
      <c r="Q4" s="3">
        <v>16</v>
      </c>
    </row>
    <row r="5" spans="1:17" s="3" customFormat="1" ht="16.5" x14ac:dyDescent="0.3">
      <c r="A5" s="42"/>
      <c r="B5" s="25" t="s">
        <v>30</v>
      </c>
      <c r="C5" s="11" t="s">
        <v>49</v>
      </c>
      <c r="D5" s="11" t="s">
        <v>49</v>
      </c>
      <c r="E5" s="11" t="s">
        <v>50</v>
      </c>
      <c r="F5" s="11" t="s">
        <v>35</v>
      </c>
      <c r="G5" s="11" t="s">
        <v>36</v>
      </c>
      <c r="H5" s="11" t="s">
        <v>37</v>
      </c>
      <c r="I5" s="11" t="s">
        <v>51</v>
      </c>
      <c r="J5" s="11" t="s">
        <v>32</v>
      </c>
      <c r="K5" s="11" t="s">
        <v>38</v>
      </c>
      <c r="L5" s="11" t="s">
        <v>39</v>
      </c>
      <c r="O5" s="3" t="s">
        <v>65</v>
      </c>
      <c r="P5" s="3">
        <v>0.21</v>
      </c>
      <c r="Q5" s="3">
        <v>0.21</v>
      </c>
    </row>
    <row r="6" spans="1:17" s="3" customFormat="1" ht="16.5" x14ac:dyDescent="0.3">
      <c r="A6" s="35" t="s">
        <v>0</v>
      </c>
      <c r="B6" s="26">
        <v>36784</v>
      </c>
      <c r="C6" s="12">
        <v>2.2000000000000002</v>
      </c>
      <c r="D6" s="13">
        <v>19</v>
      </c>
      <c r="E6" s="13">
        <v>670</v>
      </c>
      <c r="F6" s="12">
        <v>14</v>
      </c>
      <c r="G6" s="12">
        <v>0.76</v>
      </c>
      <c r="H6" s="12">
        <v>6.1</v>
      </c>
      <c r="I6" s="13">
        <v>52</v>
      </c>
      <c r="J6" s="14">
        <v>0.2</v>
      </c>
      <c r="K6" s="12">
        <v>0.25</v>
      </c>
      <c r="L6" s="12">
        <v>1.3</v>
      </c>
      <c r="O6" s="47"/>
      <c r="P6" s="47">
        <v>37895</v>
      </c>
      <c r="Q6" s="47">
        <v>37895</v>
      </c>
    </row>
    <row r="7" spans="1:17" s="3" customFormat="1" ht="66" x14ac:dyDescent="0.3">
      <c r="A7" s="43"/>
      <c r="B7" s="26">
        <v>36934</v>
      </c>
      <c r="C7" s="12">
        <v>1.2</v>
      </c>
      <c r="D7" s="13">
        <v>15</v>
      </c>
      <c r="E7" s="13">
        <v>390</v>
      </c>
      <c r="F7" s="12">
        <v>8.1999999999999993</v>
      </c>
      <c r="G7" s="12">
        <v>0.37</v>
      </c>
      <c r="H7" s="12">
        <v>3.1</v>
      </c>
      <c r="I7" s="13">
        <v>47</v>
      </c>
      <c r="J7" s="14">
        <v>0.2</v>
      </c>
      <c r="K7" s="14">
        <v>0.2</v>
      </c>
      <c r="L7" s="14">
        <v>0.2</v>
      </c>
      <c r="O7" s="48" t="s">
        <v>71</v>
      </c>
      <c r="P7" s="3">
        <v>0.1</v>
      </c>
      <c r="Q7" s="3">
        <v>1000</v>
      </c>
    </row>
    <row r="8" spans="1:17" s="3" customFormat="1" ht="16.5" x14ac:dyDescent="0.3">
      <c r="A8" s="43"/>
      <c r="B8" s="26">
        <v>37028</v>
      </c>
      <c r="C8" s="12">
        <v>2.2999999999999998</v>
      </c>
      <c r="D8" s="13">
        <v>18</v>
      </c>
      <c r="E8" s="13">
        <v>600</v>
      </c>
      <c r="F8" s="12">
        <v>10</v>
      </c>
      <c r="G8" s="12">
        <v>0.64</v>
      </c>
      <c r="H8" s="12">
        <v>5.5</v>
      </c>
      <c r="I8" s="13">
        <v>41</v>
      </c>
      <c r="J8" s="14">
        <v>0.2</v>
      </c>
      <c r="K8" s="12">
        <v>0.3</v>
      </c>
      <c r="L8" s="2">
        <v>0.2</v>
      </c>
    </row>
    <row r="9" spans="1:17" s="3" customFormat="1" ht="16.5" x14ac:dyDescent="0.3">
      <c r="A9" s="43"/>
      <c r="B9" s="26">
        <v>37118</v>
      </c>
      <c r="C9" s="12">
        <v>1.7</v>
      </c>
      <c r="D9" s="13">
        <v>14</v>
      </c>
      <c r="E9" s="13">
        <v>490</v>
      </c>
      <c r="F9" s="12">
        <v>8.3000000000000007</v>
      </c>
      <c r="G9" s="12">
        <v>0.56000000000000005</v>
      </c>
      <c r="H9" s="12">
        <v>4.2</v>
      </c>
      <c r="I9" s="13">
        <v>40</v>
      </c>
      <c r="J9" s="14">
        <v>0.2</v>
      </c>
      <c r="K9" s="14">
        <v>0.2</v>
      </c>
      <c r="L9" s="14">
        <v>0.2</v>
      </c>
    </row>
    <row r="10" spans="1:17" s="3" customFormat="1" ht="16.5" x14ac:dyDescent="0.3">
      <c r="A10" s="43"/>
      <c r="B10" s="26">
        <v>37210</v>
      </c>
      <c r="C10" s="12">
        <v>0.51</v>
      </c>
      <c r="D10" s="13">
        <v>9.1</v>
      </c>
      <c r="E10" s="13">
        <v>320</v>
      </c>
      <c r="F10" s="12">
        <v>6.4</v>
      </c>
      <c r="G10" s="12">
        <v>0.47</v>
      </c>
      <c r="H10" s="12">
        <v>2.2999999999999998</v>
      </c>
      <c r="I10" s="13">
        <v>59</v>
      </c>
      <c r="J10" s="14">
        <v>0.2</v>
      </c>
      <c r="K10" s="12">
        <v>0.21</v>
      </c>
      <c r="L10" s="14">
        <v>0.2</v>
      </c>
    </row>
    <row r="11" spans="1:17" s="3" customFormat="1" ht="16.5" x14ac:dyDescent="0.3">
      <c r="A11" s="43"/>
      <c r="B11" s="26">
        <v>37307</v>
      </c>
      <c r="C11" s="13">
        <v>37</v>
      </c>
      <c r="D11" s="13">
        <v>68</v>
      </c>
      <c r="E11" s="13">
        <v>540</v>
      </c>
      <c r="F11" s="12">
        <v>7.2</v>
      </c>
      <c r="G11" s="12">
        <v>0.83</v>
      </c>
      <c r="H11" s="12">
        <v>3.1</v>
      </c>
      <c r="I11" s="13">
        <v>28</v>
      </c>
      <c r="J11" s="14">
        <v>0.2</v>
      </c>
      <c r="K11" s="12">
        <v>0.35</v>
      </c>
      <c r="L11" s="14">
        <v>0.2</v>
      </c>
    </row>
    <row r="12" spans="1:17" s="3" customFormat="1" ht="16.5" x14ac:dyDescent="0.3">
      <c r="A12" s="43"/>
      <c r="B12" s="26">
        <v>37396</v>
      </c>
      <c r="C12" s="13">
        <v>18</v>
      </c>
      <c r="D12" s="13">
        <v>37</v>
      </c>
      <c r="E12" s="13">
        <v>520</v>
      </c>
      <c r="F12" s="12">
        <v>8.3000000000000007</v>
      </c>
      <c r="G12" s="12">
        <v>0.61</v>
      </c>
      <c r="H12" s="12">
        <v>2.2999999999999998</v>
      </c>
      <c r="I12" s="13">
        <v>25</v>
      </c>
      <c r="J12" s="14">
        <v>0.2</v>
      </c>
      <c r="K12" s="12">
        <v>0.32</v>
      </c>
      <c r="L12" s="14">
        <v>0.2</v>
      </c>
    </row>
    <row r="13" spans="1:17" s="3" customFormat="1" ht="16.5" x14ac:dyDescent="0.3">
      <c r="A13" s="43"/>
      <c r="B13" s="26">
        <v>37487</v>
      </c>
      <c r="C13" s="13">
        <v>5.5</v>
      </c>
      <c r="D13" s="13">
        <v>16</v>
      </c>
      <c r="E13" s="13">
        <v>540</v>
      </c>
      <c r="F13" s="12">
        <v>7.3</v>
      </c>
      <c r="G13" s="14">
        <v>2</v>
      </c>
      <c r="H13" s="14">
        <v>2</v>
      </c>
      <c r="I13" s="13">
        <v>31</v>
      </c>
      <c r="J13" s="14">
        <v>2</v>
      </c>
      <c r="K13" s="14">
        <v>2</v>
      </c>
      <c r="L13" s="14">
        <v>2</v>
      </c>
    </row>
    <row r="14" spans="1:17" s="3" customFormat="1" ht="16.5" x14ac:dyDescent="0.3">
      <c r="A14" s="43"/>
      <c r="B14" s="26">
        <v>37580</v>
      </c>
      <c r="C14" s="12">
        <v>2.8</v>
      </c>
      <c r="D14" s="13">
        <v>17</v>
      </c>
      <c r="E14" s="13">
        <v>330</v>
      </c>
      <c r="F14" s="12">
        <v>8.5</v>
      </c>
      <c r="G14" s="12">
        <v>1</v>
      </c>
      <c r="H14" s="14">
        <v>0.2</v>
      </c>
      <c r="I14" s="13">
        <v>58</v>
      </c>
      <c r="J14" s="14">
        <v>0.2</v>
      </c>
      <c r="K14" s="14">
        <v>0.2</v>
      </c>
      <c r="L14" s="14">
        <v>0.2</v>
      </c>
    </row>
    <row r="15" spans="1:17" s="3" customFormat="1" ht="16.5" x14ac:dyDescent="0.3">
      <c r="A15" s="43"/>
      <c r="B15" s="26">
        <v>37672</v>
      </c>
      <c r="C15" s="13">
        <v>5.8</v>
      </c>
      <c r="D15" s="13">
        <v>18</v>
      </c>
      <c r="E15" s="13">
        <v>290</v>
      </c>
      <c r="F15" s="12">
        <v>3.6</v>
      </c>
      <c r="G15" s="14">
        <v>2</v>
      </c>
      <c r="H15" s="14">
        <v>2</v>
      </c>
      <c r="I15" s="13">
        <v>22</v>
      </c>
      <c r="J15" s="14">
        <v>2</v>
      </c>
      <c r="K15" s="14">
        <v>2</v>
      </c>
      <c r="L15" s="14">
        <v>2</v>
      </c>
    </row>
    <row r="16" spans="1:17" s="3" customFormat="1" ht="16.5" x14ac:dyDescent="0.3">
      <c r="A16" s="43"/>
      <c r="B16" s="26">
        <v>37762</v>
      </c>
      <c r="C16" s="13">
        <v>10</v>
      </c>
      <c r="D16" s="13">
        <v>28</v>
      </c>
      <c r="E16" s="13">
        <v>470</v>
      </c>
      <c r="F16" s="12">
        <v>6.7</v>
      </c>
      <c r="G16" s="12">
        <v>0.55000000000000004</v>
      </c>
      <c r="H16" s="14">
        <v>0.2</v>
      </c>
      <c r="I16" s="13">
        <v>24</v>
      </c>
      <c r="J16" s="14">
        <v>0.2</v>
      </c>
      <c r="K16" s="12">
        <v>0.23</v>
      </c>
      <c r="L16" s="14">
        <v>0.2</v>
      </c>
    </row>
    <row r="17" spans="1:12" s="3" customFormat="1" ht="16.5" x14ac:dyDescent="0.3">
      <c r="A17" s="43"/>
      <c r="B17" s="26">
        <v>37854</v>
      </c>
      <c r="C17" s="13">
        <v>7.1</v>
      </c>
      <c r="D17" s="13">
        <v>20</v>
      </c>
      <c r="E17" s="13">
        <v>400</v>
      </c>
      <c r="F17" s="12">
        <v>6.6</v>
      </c>
      <c r="G17" s="14">
        <v>2</v>
      </c>
      <c r="H17" s="14">
        <v>2</v>
      </c>
      <c r="I17" s="13">
        <v>24</v>
      </c>
      <c r="J17" s="14">
        <v>2</v>
      </c>
      <c r="K17" s="14">
        <v>2</v>
      </c>
      <c r="L17" s="14">
        <v>2</v>
      </c>
    </row>
    <row r="18" spans="1:12" s="3" customFormat="1" ht="16.5" x14ac:dyDescent="0.3">
      <c r="A18" s="43"/>
      <c r="B18" s="26">
        <v>37951</v>
      </c>
      <c r="C18" s="14">
        <v>5</v>
      </c>
      <c r="D18" s="13">
        <v>13.2</v>
      </c>
      <c r="E18" s="13">
        <v>212</v>
      </c>
      <c r="F18" s="14">
        <v>5</v>
      </c>
      <c r="G18" s="14">
        <v>5</v>
      </c>
      <c r="H18" s="14">
        <v>5</v>
      </c>
      <c r="I18" s="13">
        <v>30.1</v>
      </c>
      <c r="J18" s="14">
        <v>5</v>
      </c>
      <c r="K18" s="14">
        <v>5</v>
      </c>
      <c r="L18" s="14">
        <v>5</v>
      </c>
    </row>
    <row r="19" spans="1:12" s="3" customFormat="1" ht="16.5" x14ac:dyDescent="0.3">
      <c r="A19" s="43"/>
      <c r="B19" s="26">
        <v>38049</v>
      </c>
      <c r="C19" s="12">
        <v>1.55</v>
      </c>
      <c r="D19" s="13">
        <v>6.26</v>
      </c>
      <c r="E19" s="13">
        <v>420</v>
      </c>
      <c r="F19" s="12">
        <v>6.77</v>
      </c>
      <c r="G19" s="14">
        <v>1</v>
      </c>
      <c r="H19" s="12">
        <v>1.44</v>
      </c>
      <c r="I19" s="13">
        <v>91.8</v>
      </c>
      <c r="J19" s="14">
        <v>1</v>
      </c>
      <c r="K19" s="14">
        <v>1</v>
      </c>
      <c r="L19" s="14">
        <v>1</v>
      </c>
    </row>
    <row r="20" spans="1:12" s="3" customFormat="1" ht="16.5" x14ac:dyDescent="0.3">
      <c r="A20" s="43"/>
      <c r="B20" s="26">
        <v>38945</v>
      </c>
      <c r="C20" s="12">
        <v>4.3</v>
      </c>
      <c r="D20" s="13">
        <v>15</v>
      </c>
      <c r="E20" s="13">
        <v>220</v>
      </c>
      <c r="F20" s="12">
        <v>2.9</v>
      </c>
      <c r="G20" s="14">
        <v>2</v>
      </c>
      <c r="H20" s="14">
        <v>2</v>
      </c>
      <c r="I20" s="13">
        <v>28</v>
      </c>
      <c r="J20" s="14">
        <v>2</v>
      </c>
      <c r="K20" s="14">
        <v>2</v>
      </c>
      <c r="L20" s="14">
        <v>2</v>
      </c>
    </row>
    <row r="21" spans="1:12" s="3" customFormat="1" ht="16.5" x14ac:dyDescent="0.3">
      <c r="A21" s="43"/>
      <c r="B21" s="26">
        <v>39127</v>
      </c>
      <c r="C21" s="21">
        <v>7.3</v>
      </c>
      <c r="D21" s="13">
        <v>26</v>
      </c>
      <c r="E21" s="13">
        <v>370</v>
      </c>
      <c r="F21" s="12">
        <v>3.9</v>
      </c>
      <c r="G21" s="14">
        <v>2</v>
      </c>
      <c r="H21" s="14">
        <v>2</v>
      </c>
      <c r="I21" s="13">
        <v>20</v>
      </c>
      <c r="J21" s="14">
        <v>2</v>
      </c>
      <c r="K21" s="14">
        <v>2</v>
      </c>
      <c r="L21" s="14">
        <v>2</v>
      </c>
    </row>
    <row r="22" spans="1:12" s="3" customFormat="1" ht="16.5" x14ac:dyDescent="0.3">
      <c r="A22" s="43"/>
      <c r="B22" s="26">
        <v>39349</v>
      </c>
      <c r="C22" s="12">
        <v>3.5</v>
      </c>
      <c r="D22" s="13">
        <v>9.5</v>
      </c>
      <c r="E22" s="13">
        <v>140</v>
      </c>
      <c r="F22" s="12">
        <v>2.4</v>
      </c>
      <c r="G22" s="14">
        <v>1</v>
      </c>
      <c r="H22" s="14">
        <v>1</v>
      </c>
      <c r="I22" s="13">
        <v>20</v>
      </c>
      <c r="J22" s="14">
        <v>1</v>
      </c>
      <c r="K22" s="14">
        <v>1</v>
      </c>
      <c r="L22" s="14">
        <v>1</v>
      </c>
    </row>
    <row r="23" spans="1:12" s="3" customFormat="1" ht="16.5" x14ac:dyDescent="0.3">
      <c r="A23" s="43"/>
      <c r="B23" s="26">
        <v>39520</v>
      </c>
      <c r="C23" s="12">
        <v>3.5</v>
      </c>
      <c r="D23" s="13">
        <v>13</v>
      </c>
      <c r="E23" s="13">
        <v>370</v>
      </c>
      <c r="F23" s="12">
        <v>3.7</v>
      </c>
      <c r="G23" s="14">
        <v>2</v>
      </c>
      <c r="H23" s="14">
        <v>2</v>
      </c>
      <c r="I23" s="13">
        <v>26</v>
      </c>
      <c r="J23" s="14">
        <v>2</v>
      </c>
      <c r="K23" s="14">
        <v>2</v>
      </c>
      <c r="L23" s="14">
        <v>2</v>
      </c>
    </row>
    <row r="24" spans="1:12" s="3" customFormat="1" ht="16.5" x14ac:dyDescent="0.3">
      <c r="A24" s="43"/>
      <c r="B24" s="26">
        <v>39717</v>
      </c>
      <c r="C24" s="12">
        <v>2.6</v>
      </c>
      <c r="D24" s="13">
        <v>7.4</v>
      </c>
      <c r="E24" s="13">
        <v>110</v>
      </c>
      <c r="F24" s="12">
        <v>1.4</v>
      </c>
      <c r="G24" s="14">
        <v>0.4</v>
      </c>
      <c r="H24" s="14">
        <v>0.4</v>
      </c>
      <c r="I24" s="13">
        <v>16</v>
      </c>
      <c r="J24" s="14">
        <v>0.4</v>
      </c>
      <c r="K24" s="14">
        <v>0.4</v>
      </c>
      <c r="L24" s="14">
        <v>0.4</v>
      </c>
    </row>
    <row r="25" spans="1:12" s="3" customFormat="1" ht="16.5" x14ac:dyDescent="0.3">
      <c r="A25" s="43"/>
      <c r="B25" s="26">
        <v>40080</v>
      </c>
      <c r="C25" s="12">
        <v>2.7</v>
      </c>
      <c r="D25" s="13">
        <v>7.4</v>
      </c>
      <c r="E25" s="13">
        <v>95</v>
      </c>
      <c r="F25" s="12">
        <v>1.3</v>
      </c>
      <c r="G25" s="14">
        <v>0.4</v>
      </c>
      <c r="H25" s="14">
        <v>0.4</v>
      </c>
      <c r="I25" s="13">
        <v>14</v>
      </c>
      <c r="J25" s="14">
        <v>0.4</v>
      </c>
      <c r="K25" s="14">
        <v>0.4</v>
      </c>
      <c r="L25" s="14">
        <v>0.4</v>
      </c>
    </row>
    <row r="26" spans="1:12" s="3" customFormat="1" ht="16.5" x14ac:dyDescent="0.3">
      <c r="A26" s="43"/>
      <c r="B26" s="26">
        <v>40310</v>
      </c>
      <c r="C26" s="12">
        <v>3.5</v>
      </c>
      <c r="D26" s="13">
        <v>9.3000000000000007</v>
      </c>
      <c r="E26" s="13">
        <v>260</v>
      </c>
      <c r="F26" s="12">
        <v>2.8</v>
      </c>
      <c r="G26" s="14">
        <v>2</v>
      </c>
      <c r="H26" s="14">
        <v>2</v>
      </c>
      <c r="I26" s="13">
        <v>17</v>
      </c>
      <c r="J26" s="14">
        <v>2</v>
      </c>
      <c r="K26" s="14">
        <v>2</v>
      </c>
      <c r="L26" s="14">
        <v>2</v>
      </c>
    </row>
    <row r="27" spans="1:12" s="3" customFormat="1" ht="16.5" x14ac:dyDescent="0.3">
      <c r="A27" s="43"/>
      <c r="B27" s="26">
        <v>40500</v>
      </c>
      <c r="C27" s="14">
        <v>1</v>
      </c>
      <c r="D27" s="13">
        <v>6.7</v>
      </c>
      <c r="E27" s="13">
        <v>110</v>
      </c>
      <c r="F27" s="12">
        <v>1.6</v>
      </c>
      <c r="G27" s="14">
        <v>1</v>
      </c>
      <c r="H27" s="14">
        <v>1</v>
      </c>
      <c r="I27" s="13">
        <v>17</v>
      </c>
      <c r="J27" s="14">
        <v>1</v>
      </c>
      <c r="K27" s="14">
        <v>1</v>
      </c>
      <c r="L27" s="14">
        <v>1</v>
      </c>
    </row>
    <row r="28" spans="1:12" s="3" customFormat="1" ht="16.5" x14ac:dyDescent="0.3">
      <c r="A28" s="43"/>
      <c r="B28" s="26">
        <v>40682</v>
      </c>
      <c r="C28" s="12">
        <v>2.4</v>
      </c>
      <c r="D28" s="13">
        <v>5.0999999999999996</v>
      </c>
      <c r="E28" s="13">
        <v>120</v>
      </c>
      <c r="F28" s="12">
        <v>1.5</v>
      </c>
      <c r="G28" s="14">
        <v>1</v>
      </c>
      <c r="H28" s="14">
        <v>1</v>
      </c>
      <c r="I28" s="13">
        <v>9.1999999999999993</v>
      </c>
      <c r="J28" s="14">
        <v>1</v>
      </c>
      <c r="K28" s="14">
        <v>1</v>
      </c>
      <c r="L28" s="14">
        <v>1</v>
      </c>
    </row>
    <row r="29" spans="1:12" s="3" customFormat="1" ht="16.5" x14ac:dyDescent="0.3">
      <c r="A29" s="43"/>
      <c r="B29" s="26">
        <v>40869</v>
      </c>
      <c r="C29" s="12">
        <v>1.2</v>
      </c>
      <c r="D29" s="12">
        <v>4.9000000000000004</v>
      </c>
      <c r="E29" s="13">
        <v>83</v>
      </c>
      <c r="F29" s="12">
        <v>1.2</v>
      </c>
      <c r="G29" s="14">
        <v>1</v>
      </c>
      <c r="H29" s="14">
        <v>1</v>
      </c>
      <c r="I29" s="13">
        <v>15</v>
      </c>
      <c r="J29" s="14">
        <v>1</v>
      </c>
      <c r="K29" s="14">
        <v>1</v>
      </c>
      <c r="L29" s="14">
        <v>1</v>
      </c>
    </row>
    <row r="30" spans="1:12" s="3" customFormat="1" ht="16.5" x14ac:dyDescent="0.3">
      <c r="A30" s="43"/>
      <c r="B30" s="26">
        <v>41053</v>
      </c>
      <c r="C30" s="12">
        <v>2.1</v>
      </c>
      <c r="D30" s="13">
        <v>5.0999999999999996</v>
      </c>
      <c r="E30" s="13">
        <v>130</v>
      </c>
      <c r="F30" s="12">
        <v>1.4</v>
      </c>
      <c r="G30" s="14">
        <v>0.2</v>
      </c>
      <c r="H30" s="12">
        <v>0.22</v>
      </c>
      <c r="I30" s="13">
        <v>9</v>
      </c>
      <c r="J30" s="14">
        <v>0.2</v>
      </c>
      <c r="K30" s="14">
        <v>0.2</v>
      </c>
      <c r="L30" s="14">
        <v>0.2</v>
      </c>
    </row>
    <row r="31" spans="1:12" s="3" customFormat="1" ht="16.5" x14ac:dyDescent="0.3">
      <c r="A31" s="43"/>
      <c r="B31" s="26">
        <v>41221</v>
      </c>
      <c r="C31" s="12">
        <v>1.6</v>
      </c>
      <c r="D31" s="12">
        <v>4.2</v>
      </c>
      <c r="E31" s="13">
        <v>61</v>
      </c>
      <c r="F31" s="12">
        <v>0.88</v>
      </c>
      <c r="G31" s="14">
        <v>0.4</v>
      </c>
      <c r="H31" s="14">
        <v>0.4</v>
      </c>
      <c r="I31" s="13">
        <v>11</v>
      </c>
      <c r="J31" s="14">
        <v>0.4</v>
      </c>
      <c r="K31" s="14">
        <v>0.4</v>
      </c>
      <c r="L31" s="14">
        <v>0.4</v>
      </c>
    </row>
    <row r="32" spans="1:12" s="3" customFormat="1" ht="16.5" x14ac:dyDescent="0.3">
      <c r="A32" s="43"/>
      <c r="B32" s="26">
        <v>44412</v>
      </c>
      <c r="C32" s="12">
        <v>0.9</v>
      </c>
      <c r="D32" s="12">
        <v>1.6</v>
      </c>
      <c r="E32" s="12">
        <v>3.3</v>
      </c>
      <c r="F32" s="14">
        <v>0.2</v>
      </c>
      <c r="G32" s="14">
        <v>0.2</v>
      </c>
      <c r="H32" s="14">
        <v>0.2</v>
      </c>
      <c r="I32" s="13">
        <v>1.3</v>
      </c>
      <c r="J32" s="14">
        <v>0.2</v>
      </c>
      <c r="K32" s="14">
        <v>0.2</v>
      </c>
      <c r="L32" s="14">
        <v>0.2</v>
      </c>
    </row>
    <row r="33" spans="1:12" s="3" customFormat="1" ht="16.5" x14ac:dyDescent="0.3">
      <c r="A33" s="43"/>
      <c r="B33" s="33">
        <v>44776</v>
      </c>
      <c r="C33" s="34">
        <v>0.72</v>
      </c>
      <c r="D33" s="34">
        <v>1.7</v>
      </c>
      <c r="E33" s="34">
        <v>3</v>
      </c>
      <c r="F33" s="35">
        <v>0.2</v>
      </c>
      <c r="G33" s="35">
        <v>0.2</v>
      </c>
      <c r="H33" s="35">
        <v>0.2</v>
      </c>
      <c r="I33" s="36">
        <v>0.81</v>
      </c>
      <c r="J33" s="35">
        <v>0.2</v>
      </c>
      <c r="K33" s="35">
        <v>0.2</v>
      </c>
      <c r="L33" s="35">
        <v>0.2</v>
      </c>
    </row>
    <row r="34" spans="1:12" s="3" customFormat="1" ht="16.5" x14ac:dyDescent="0.3">
      <c r="A34" s="43"/>
      <c r="B34" s="95">
        <v>45463</v>
      </c>
      <c r="C34" s="96">
        <v>0.67</v>
      </c>
      <c r="D34" s="96">
        <v>0.99</v>
      </c>
      <c r="E34" s="96">
        <v>1.5</v>
      </c>
      <c r="F34" s="43"/>
      <c r="G34" s="43"/>
      <c r="H34" s="43"/>
      <c r="I34" s="99">
        <v>0.26</v>
      </c>
      <c r="J34" s="43"/>
      <c r="K34" s="43"/>
      <c r="L34" s="43"/>
    </row>
    <row r="35" spans="1:12" s="3" customFormat="1" ht="3.75" customHeight="1" thickBot="1" x14ac:dyDescent="0.35">
      <c r="A35" s="3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s="3" customFormat="1" ht="16.5" x14ac:dyDescent="0.3">
      <c r="A36" s="43" t="s">
        <v>11</v>
      </c>
      <c r="B36" s="27">
        <v>36728</v>
      </c>
      <c r="C36" s="15">
        <v>0.8</v>
      </c>
      <c r="D36" s="15">
        <v>0.45</v>
      </c>
      <c r="E36" s="15">
        <v>5</v>
      </c>
      <c r="F36" s="16">
        <v>0.2</v>
      </c>
      <c r="G36" s="16">
        <v>0.2</v>
      </c>
      <c r="H36" s="16">
        <v>0.2</v>
      </c>
      <c r="I36" s="16">
        <v>0.2</v>
      </c>
      <c r="J36" s="16">
        <v>0.2</v>
      </c>
      <c r="K36" s="16">
        <v>0.2</v>
      </c>
      <c r="L36" s="16">
        <v>0.2</v>
      </c>
    </row>
    <row r="37" spans="1:12" s="3" customFormat="1" ht="16.5" x14ac:dyDescent="0.3">
      <c r="A37" s="43"/>
      <c r="B37" s="26">
        <v>37210</v>
      </c>
      <c r="C37" s="12">
        <v>0.87</v>
      </c>
      <c r="D37" s="14">
        <v>0.2</v>
      </c>
      <c r="E37" s="12">
        <v>0.95</v>
      </c>
      <c r="F37" s="14">
        <v>0.2</v>
      </c>
      <c r="G37" s="14">
        <v>0.2</v>
      </c>
      <c r="H37" s="14">
        <v>0.2</v>
      </c>
      <c r="I37" s="14">
        <v>0.2</v>
      </c>
      <c r="J37" s="14">
        <v>0.2</v>
      </c>
      <c r="K37" s="14">
        <v>0.2</v>
      </c>
      <c r="L37" s="14">
        <v>0.2</v>
      </c>
    </row>
    <row r="38" spans="1:12" s="3" customFormat="1" ht="16.5" x14ac:dyDescent="0.3">
      <c r="A38" s="43"/>
      <c r="B38" s="26">
        <v>37580</v>
      </c>
      <c r="C38" s="12">
        <v>0.69</v>
      </c>
      <c r="D38" s="12">
        <v>0.24</v>
      </c>
      <c r="E38" s="12">
        <v>0.93</v>
      </c>
      <c r="F38" s="14">
        <v>0.2</v>
      </c>
      <c r="G38" s="14">
        <v>0.2</v>
      </c>
      <c r="H38" s="14">
        <v>0.2</v>
      </c>
      <c r="I38" s="14">
        <v>0.2</v>
      </c>
      <c r="J38" s="14">
        <v>0.2</v>
      </c>
      <c r="K38" s="14">
        <v>0.2</v>
      </c>
      <c r="L38" s="14">
        <v>0.2</v>
      </c>
    </row>
    <row r="39" spans="1:12" s="3" customFormat="1" ht="16.5" x14ac:dyDescent="0.3">
      <c r="A39" s="43"/>
      <c r="B39" s="26">
        <v>37951</v>
      </c>
      <c r="C39" s="12">
        <v>1.91</v>
      </c>
      <c r="D39" s="12">
        <v>0.52</v>
      </c>
      <c r="E39" s="12">
        <v>2.74</v>
      </c>
      <c r="F39" s="14">
        <v>0.2</v>
      </c>
      <c r="G39" s="14">
        <v>0.2</v>
      </c>
      <c r="H39" s="14">
        <v>0.2</v>
      </c>
      <c r="I39" s="14">
        <v>0.2</v>
      </c>
      <c r="J39" s="14">
        <v>0.2</v>
      </c>
      <c r="K39" s="14">
        <v>0.2</v>
      </c>
      <c r="L39" s="14">
        <v>0.2</v>
      </c>
    </row>
    <row r="40" spans="1:12" s="3" customFormat="1" ht="16.5" x14ac:dyDescent="0.3">
      <c r="A40" s="43"/>
      <c r="B40" s="26">
        <v>38945</v>
      </c>
      <c r="C40" s="12">
        <v>0.65</v>
      </c>
      <c r="D40" s="12">
        <v>0.25</v>
      </c>
      <c r="E40" s="12">
        <v>1.2</v>
      </c>
      <c r="F40" s="14">
        <v>0.2</v>
      </c>
      <c r="G40" s="14">
        <v>0.2</v>
      </c>
      <c r="H40" s="14">
        <v>0.2</v>
      </c>
      <c r="I40" s="14">
        <v>0.2</v>
      </c>
      <c r="J40" s="14">
        <v>0.2</v>
      </c>
      <c r="K40" s="14">
        <v>0.2</v>
      </c>
      <c r="L40" s="14">
        <v>0.2</v>
      </c>
    </row>
    <row r="41" spans="1:12" s="3" customFormat="1" ht="16.5" x14ac:dyDescent="0.3">
      <c r="A41" s="43"/>
      <c r="B41" s="26">
        <v>39127</v>
      </c>
      <c r="C41" s="12">
        <v>0.76</v>
      </c>
      <c r="D41" s="12">
        <v>0.89</v>
      </c>
      <c r="E41" s="12">
        <v>6</v>
      </c>
      <c r="F41" s="14">
        <v>0.2</v>
      </c>
      <c r="G41" s="14">
        <v>0.2</v>
      </c>
      <c r="H41" s="14">
        <v>0.2</v>
      </c>
      <c r="I41" s="14">
        <v>0.2</v>
      </c>
      <c r="J41" s="14">
        <v>0.2</v>
      </c>
      <c r="K41" s="14">
        <v>0.2</v>
      </c>
      <c r="L41" s="14">
        <v>0.2</v>
      </c>
    </row>
    <row r="42" spans="1:12" s="3" customFormat="1" ht="16.5" x14ac:dyDescent="0.3">
      <c r="A42" s="43"/>
      <c r="B42" s="26">
        <v>39349</v>
      </c>
      <c r="C42" s="12">
        <v>0.6</v>
      </c>
      <c r="D42" s="14">
        <v>0.2</v>
      </c>
      <c r="E42" s="12">
        <v>0.45</v>
      </c>
      <c r="F42" s="14">
        <v>0.2</v>
      </c>
      <c r="G42" s="14">
        <v>0.2</v>
      </c>
      <c r="H42" s="14">
        <v>0.2</v>
      </c>
      <c r="I42" s="14">
        <v>0.2</v>
      </c>
      <c r="J42" s="14">
        <v>0.2</v>
      </c>
      <c r="K42" s="14">
        <v>0.2</v>
      </c>
      <c r="L42" s="14">
        <v>0.2</v>
      </c>
    </row>
    <row r="43" spans="1:12" s="3" customFormat="1" ht="16.5" x14ac:dyDescent="0.3">
      <c r="A43" s="43"/>
      <c r="B43" s="26">
        <v>39520</v>
      </c>
      <c r="C43" s="12">
        <v>0.6</v>
      </c>
      <c r="D43" s="12">
        <v>0.39</v>
      </c>
      <c r="E43" s="12">
        <v>5.9</v>
      </c>
      <c r="F43" s="14">
        <v>0.2</v>
      </c>
      <c r="G43" s="14">
        <v>0.2</v>
      </c>
      <c r="H43" s="14">
        <v>0.2</v>
      </c>
      <c r="I43" s="14">
        <v>0.2</v>
      </c>
      <c r="J43" s="12">
        <v>0.32</v>
      </c>
      <c r="K43" s="14">
        <v>0.2</v>
      </c>
      <c r="L43" s="14">
        <v>0.2</v>
      </c>
    </row>
    <row r="44" spans="1:12" s="3" customFormat="1" ht="16.5" x14ac:dyDescent="0.3">
      <c r="A44" s="43"/>
      <c r="B44" s="26">
        <v>39717</v>
      </c>
      <c r="C44" s="12">
        <v>0.49</v>
      </c>
      <c r="D44" s="14">
        <v>0.2</v>
      </c>
      <c r="E44" s="12">
        <v>0.41</v>
      </c>
      <c r="F44" s="14">
        <v>0.2</v>
      </c>
      <c r="G44" s="14">
        <v>0.2</v>
      </c>
      <c r="H44" s="14">
        <v>0.2</v>
      </c>
      <c r="I44" s="14">
        <v>0.2</v>
      </c>
      <c r="J44" s="14">
        <v>0.2</v>
      </c>
      <c r="K44" s="14">
        <v>0.2</v>
      </c>
      <c r="L44" s="14">
        <v>0.2</v>
      </c>
    </row>
    <row r="45" spans="1:12" s="3" customFormat="1" ht="16.5" x14ac:dyDescent="0.3">
      <c r="A45" s="43"/>
      <c r="B45" s="26">
        <v>40080</v>
      </c>
      <c r="C45" s="12">
        <v>0.63</v>
      </c>
      <c r="D45" s="14">
        <v>0.2</v>
      </c>
      <c r="E45" s="12">
        <v>0.5</v>
      </c>
      <c r="F45" s="14">
        <v>0.2</v>
      </c>
      <c r="G45" s="14">
        <v>0.2</v>
      </c>
      <c r="H45" s="14">
        <v>0.2</v>
      </c>
      <c r="I45" s="14">
        <v>0.2</v>
      </c>
      <c r="J45" s="14">
        <v>0.2</v>
      </c>
      <c r="K45" s="14">
        <v>0.2</v>
      </c>
      <c r="L45" s="14">
        <v>0.2</v>
      </c>
    </row>
    <row r="46" spans="1:12" s="3" customFormat="1" ht="16.5" x14ac:dyDescent="0.3">
      <c r="A46" s="43"/>
      <c r="B46" s="26">
        <v>40310</v>
      </c>
      <c r="C46" s="12">
        <v>0.43</v>
      </c>
      <c r="D46" s="14">
        <v>0.2</v>
      </c>
      <c r="E46" s="12">
        <v>2.4</v>
      </c>
      <c r="F46" s="14">
        <v>0.2</v>
      </c>
      <c r="G46" s="14">
        <v>0.2</v>
      </c>
      <c r="H46" s="14">
        <v>0.2</v>
      </c>
      <c r="I46" s="14">
        <v>0.2</v>
      </c>
      <c r="J46" s="14">
        <v>0.2</v>
      </c>
      <c r="K46" s="14">
        <v>0.2</v>
      </c>
      <c r="L46" s="14">
        <v>0.2</v>
      </c>
    </row>
    <row r="47" spans="1:12" s="3" customFormat="1" ht="16.5" x14ac:dyDescent="0.3">
      <c r="A47" s="43"/>
      <c r="B47" s="26">
        <v>40500</v>
      </c>
      <c r="C47" s="12">
        <v>0.55000000000000004</v>
      </c>
      <c r="D47" s="14">
        <v>0.2</v>
      </c>
      <c r="E47" s="12">
        <v>0.68</v>
      </c>
      <c r="F47" s="14">
        <v>0.2</v>
      </c>
      <c r="G47" s="14">
        <v>0.2</v>
      </c>
      <c r="H47" s="14">
        <v>0.2</v>
      </c>
      <c r="I47" s="14">
        <v>0.2</v>
      </c>
      <c r="J47" s="14">
        <v>0.2</v>
      </c>
      <c r="K47" s="14">
        <v>0.2</v>
      </c>
      <c r="L47" s="14">
        <v>0.2</v>
      </c>
    </row>
    <row r="48" spans="1:12" s="3" customFormat="1" ht="16.5" x14ac:dyDescent="0.3">
      <c r="A48" s="43"/>
      <c r="B48" s="26">
        <v>40682</v>
      </c>
      <c r="C48" s="12">
        <v>0.38</v>
      </c>
      <c r="D48" s="14">
        <v>0.2</v>
      </c>
      <c r="E48" s="12">
        <v>1.2</v>
      </c>
      <c r="F48" s="14">
        <v>0.2</v>
      </c>
      <c r="G48" s="14">
        <v>0.2</v>
      </c>
      <c r="H48" s="14">
        <v>0.2</v>
      </c>
      <c r="I48" s="14">
        <v>0.2</v>
      </c>
      <c r="J48" s="12">
        <v>0.26</v>
      </c>
      <c r="K48" s="14">
        <v>0.2</v>
      </c>
      <c r="L48" s="14">
        <v>0.2</v>
      </c>
    </row>
    <row r="49" spans="1:12" s="3" customFormat="1" ht="16.5" x14ac:dyDescent="0.3">
      <c r="A49" s="43"/>
      <c r="B49" s="26">
        <v>40869</v>
      </c>
      <c r="C49" s="12">
        <v>0.42</v>
      </c>
      <c r="D49" s="14">
        <v>0.2</v>
      </c>
      <c r="E49" s="12">
        <v>0.26</v>
      </c>
      <c r="F49" s="14">
        <v>0.2</v>
      </c>
      <c r="G49" s="14">
        <v>0.2</v>
      </c>
      <c r="H49" s="14">
        <v>0.2</v>
      </c>
      <c r="I49" s="14">
        <v>0.2</v>
      </c>
      <c r="J49" s="14">
        <v>0.2</v>
      </c>
      <c r="K49" s="14">
        <v>0.2</v>
      </c>
      <c r="L49" s="14">
        <v>0.2</v>
      </c>
    </row>
    <row r="50" spans="1:12" s="3" customFormat="1" ht="16.5" x14ac:dyDescent="0.3">
      <c r="A50" s="43"/>
      <c r="B50" s="26">
        <v>41053</v>
      </c>
      <c r="C50" s="12">
        <v>0.36</v>
      </c>
      <c r="D50" s="14">
        <v>0.2</v>
      </c>
      <c r="E50" s="12">
        <v>0.82</v>
      </c>
      <c r="F50" s="14">
        <v>0.2</v>
      </c>
      <c r="G50" s="14">
        <v>0.2</v>
      </c>
      <c r="H50" s="14">
        <v>0.2</v>
      </c>
      <c r="I50" s="14">
        <v>0.2</v>
      </c>
      <c r="J50" s="14">
        <v>0.2</v>
      </c>
      <c r="K50" s="14">
        <v>0.2</v>
      </c>
      <c r="L50" s="14">
        <v>0.2</v>
      </c>
    </row>
    <row r="51" spans="1:12" s="3" customFormat="1" ht="16.5" x14ac:dyDescent="0.3">
      <c r="A51" s="43"/>
      <c r="B51" s="28">
        <v>41221</v>
      </c>
      <c r="C51" s="17">
        <v>0.63</v>
      </c>
      <c r="D51" s="18">
        <v>0.2</v>
      </c>
      <c r="E51" s="17">
        <v>0.24</v>
      </c>
      <c r="F51" s="18">
        <v>0.2</v>
      </c>
      <c r="G51" s="18">
        <v>0.2</v>
      </c>
      <c r="H51" s="18">
        <v>0.2</v>
      </c>
      <c r="I51" s="18">
        <v>0.2</v>
      </c>
      <c r="J51" s="18">
        <v>0.2</v>
      </c>
      <c r="K51" s="18">
        <v>0.2</v>
      </c>
      <c r="L51" s="18">
        <v>0.2</v>
      </c>
    </row>
    <row r="52" spans="1:12" s="3" customFormat="1" ht="16.5" x14ac:dyDescent="0.3">
      <c r="A52" s="43"/>
      <c r="B52" s="26">
        <v>44412</v>
      </c>
      <c r="C52" s="12">
        <v>0.32</v>
      </c>
      <c r="D52" s="14">
        <v>0.2</v>
      </c>
      <c r="E52" s="14">
        <v>0.2</v>
      </c>
      <c r="F52" s="14">
        <v>0.2</v>
      </c>
      <c r="G52" s="14">
        <v>0.2</v>
      </c>
      <c r="H52" s="14">
        <v>0.2</v>
      </c>
      <c r="I52" s="14">
        <v>0.2</v>
      </c>
      <c r="J52" s="14">
        <v>0.2</v>
      </c>
      <c r="K52" s="14">
        <v>0.2</v>
      </c>
      <c r="L52" s="14">
        <v>0.2</v>
      </c>
    </row>
    <row r="53" spans="1:12" s="3" customFormat="1" ht="16.5" x14ac:dyDescent="0.3">
      <c r="A53" s="43"/>
      <c r="B53" s="40">
        <v>44776</v>
      </c>
      <c r="C53" s="34">
        <v>0.28999999999999998</v>
      </c>
      <c r="D53" s="35">
        <v>0.2</v>
      </c>
      <c r="E53" s="35">
        <v>0.2</v>
      </c>
      <c r="F53" s="35">
        <v>0.2</v>
      </c>
      <c r="G53" s="35">
        <v>0.2</v>
      </c>
      <c r="H53" s="35">
        <v>0.2</v>
      </c>
      <c r="I53" s="35">
        <v>0.2</v>
      </c>
      <c r="J53" s="35">
        <v>0.2</v>
      </c>
      <c r="K53" s="35">
        <v>0.2</v>
      </c>
      <c r="L53" s="35">
        <v>0.2</v>
      </c>
    </row>
    <row r="54" spans="1:12" s="3" customFormat="1" ht="3.75" customHeight="1" thickBot="1" x14ac:dyDescent="0.35">
      <c r="A54" s="38"/>
      <c r="B54" s="37"/>
      <c r="C54" s="38"/>
      <c r="D54" s="38"/>
      <c r="E54" s="38"/>
      <c r="F54" s="38"/>
      <c r="G54" s="38"/>
      <c r="H54" s="38"/>
      <c r="I54" s="39"/>
      <c r="J54" s="38"/>
      <c r="K54" s="38"/>
      <c r="L54" s="38"/>
    </row>
    <row r="55" spans="1:12" s="3" customFormat="1" ht="16.5" x14ac:dyDescent="0.3">
      <c r="A55" s="43" t="s">
        <v>12</v>
      </c>
      <c r="B55" s="27">
        <v>36728</v>
      </c>
      <c r="C55" s="15">
        <v>0.5</v>
      </c>
      <c r="D55" s="16">
        <v>0.2</v>
      </c>
      <c r="E55" s="15">
        <v>0.28999999999999998</v>
      </c>
      <c r="F55" s="16">
        <v>0.2</v>
      </c>
      <c r="G55" s="16">
        <v>0.2</v>
      </c>
      <c r="H55" s="16">
        <v>0.2</v>
      </c>
      <c r="I55" s="16">
        <v>0.2</v>
      </c>
      <c r="J55" s="16">
        <v>0.2</v>
      </c>
      <c r="K55" s="16">
        <v>0.2</v>
      </c>
      <c r="L55" s="16">
        <v>0.2</v>
      </c>
    </row>
    <row r="56" spans="1:12" s="3" customFormat="1" ht="16.5" x14ac:dyDescent="0.3">
      <c r="A56" s="43"/>
      <c r="B56" s="26">
        <v>37210</v>
      </c>
      <c r="C56" s="12">
        <v>0.64</v>
      </c>
      <c r="D56" s="14">
        <v>0.2</v>
      </c>
      <c r="E56" s="14">
        <v>0.2</v>
      </c>
      <c r="F56" s="14">
        <v>0.2</v>
      </c>
      <c r="G56" s="14">
        <v>0.2</v>
      </c>
      <c r="H56" s="14">
        <v>0.2</v>
      </c>
      <c r="I56" s="14">
        <v>0.2</v>
      </c>
      <c r="J56" s="14">
        <v>0.2</v>
      </c>
      <c r="K56" s="14">
        <v>0.2</v>
      </c>
      <c r="L56" s="14">
        <v>0.2</v>
      </c>
    </row>
    <row r="57" spans="1:12" s="3" customFormat="1" ht="16.5" x14ac:dyDescent="0.3">
      <c r="A57" s="43"/>
      <c r="B57" s="26">
        <v>37580</v>
      </c>
      <c r="C57" s="12">
        <v>0.52</v>
      </c>
      <c r="D57" s="14">
        <v>0.2</v>
      </c>
      <c r="E57" s="14">
        <v>0.2</v>
      </c>
      <c r="F57" s="14">
        <v>0.2</v>
      </c>
      <c r="G57" s="14">
        <v>0.2</v>
      </c>
      <c r="H57" s="14">
        <v>0.2</v>
      </c>
      <c r="I57" s="14">
        <v>0.2</v>
      </c>
      <c r="J57" s="14">
        <v>0.2</v>
      </c>
      <c r="K57" s="14">
        <v>0.2</v>
      </c>
      <c r="L57" s="14">
        <v>0.2</v>
      </c>
    </row>
    <row r="58" spans="1:12" s="3" customFormat="1" ht="16.5" x14ac:dyDescent="0.3">
      <c r="A58" s="43"/>
      <c r="B58" s="26">
        <v>37951</v>
      </c>
      <c r="C58" s="12">
        <v>0.7</v>
      </c>
      <c r="D58" s="14">
        <v>0.2</v>
      </c>
      <c r="E58" s="14">
        <v>0.2</v>
      </c>
      <c r="F58" s="14">
        <v>0.2</v>
      </c>
      <c r="G58" s="14">
        <v>0.2</v>
      </c>
      <c r="H58" s="14">
        <v>0.2</v>
      </c>
      <c r="I58" s="14">
        <v>0.2</v>
      </c>
      <c r="J58" s="14">
        <v>0.2</v>
      </c>
      <c r="K58" s="14">
        <v>0.2</v>
      </c>
      <c r="L58" s="14">
        <v>0.2</v>
      </c>
    </row>
    <row r="59" spans="1:12" s="3" customFormat="1" ht="16.5" x14ac:dyDescent="0.3">
      <c r="A59" s="43"/>
      <c r="B59" s="26">
        <v>38945</v>
      </c>
      <c r="C59" s="12">
        <v>0.32</v>
      </c>
      <c r="D59" s="14">
        <v>0.2</v>
      </c>
      <c r="E59" s="14">
        <v>0.2</v>
      </c>
      <c r="F59" s="14">
        <v>0.2</v>
      </c>
      <c r="G59" s="14">
        <v>0.2</v>
      </c>
      <c r="H59" s="14">
        <v>0.2</v>
      </c>
      <c r="I59" s="14">
        <v>0.2</v>
      </c>
      <c r="J59" s="14">
        <v>0.2</v>
      </c>
      <c r="K59" s="14">
        <v>0.2</v>
      </c>
      <c r="L59" s="14">
        <v>0.2</v>
      </c>
    </row>
    <row r="60" spans="1:12" s="3" customFormat="1" ht="16.5" x14ac:dyDescent="0.3">
      <c r="A60" s="43"/>
      <c r="B60" s="26">
        <v>39127</v>
      </c>
      <c r="C60" s="12">
        <v>0.24</v>
      </c>
      <c r="D60" s="14">
        <v>0.2</v>
      </c>
      <c r="E60" s="14">
        <v>0.2</v>
      </c>
      <c r="F60" s="14">
        <v>0.2</v>
      </c>
      <c r="G60" s="14">
        <v>0.2</v>
      </c>
      <c r="H60" s="14">
        <v>0.2</v>
      </c>
      <c r="I60" s="14">
        <v>0.2</v>
      </c>
      <c r="J60" s="14">
        <v>0.2</v>
      </c>
      <c r="K60" s="14">
        <v>0.2</v>
      </c>
      <c r="L60" s="14">
        <v>0.2</v>
      </c>
    </row>
    <row r="61" spans="1:12" s="3" customFormat="1" ht="16.5" x14ac:dyDescent="0.3">
      <c r="A61" s="43"/>
      <c r="B61" s="26">
        <v>39349</v>
      </c>
      <c r="C61" s="12">
        <v>0.37</v>
      </c>
      <c r="D61" s="14">
        <v>0.2</v>
      </c>
      <c r="E61" s="14">
        <v>0.2</v>
      </c>
      <c r="F61" s="14">
        <v>0.2</v>
      </c>
      <c r="G61" s="14">
        <v>0.2</v>
      </c>
      <c r="H61" s="14">
        <v>0.2</v>
      </c>
      <c r="I61" s="14">
        <v>0.2</v>
      </c>
      <c r="J61" s="14">
        <v>0.2</v>
      </c>
      <c r="K61" s="14">
        <v>0.2</v>
      </c>
      <c r="L61" s="14">
        <v>0.2</v>
      </c>
    </row>
    <row r="62" spans="1:12" s="3" customFormat="1" ht="16.5" x14ac:dyDescent="0.3">
      <c r="A62" s="43"/>
      <c r="B62" s="26">
        <v>39520</v>
      </c>
      <c r="C62" s="12">
        <v>0.24</v>
      </c>
      <c r="D62" s="14">
        <v>0.2</v>
      </c>
      <c r="E62" s="14">
        <v>0.2</v>
      </c>
      <c r="F62" s="14">
        <v>0.2</v>
      </c>
      <c r="G62" s="14">
        <v>0.2</v>
      </c>
      <c r="H62" s="14">
        <v>0.2</v>
      </c>
      <c r="I62" s="14">
        <v>0.2</v>
      </c>
      <c r="J62" s="12">
        <v>0.28999999999999998</v>
      </c>
      <c r="K62" s="14">
        <v>0.2</v>
      </c>
      <c r="L62" s="14">
        <v>0.2</v>
      </c>
    </row>
    <row r="63" spans="1:12" s="3" customFormat="1" ht="16.5" x14ac:dyDescent="0.3">
      <c r="A63" s="43"/>
      <c r="B63" s="26">
        <v>39717</v>
      </c>
      <c r="C63" s="12">
        <v>0.32</v>
      </c>
      <c r="D63" s="14">
        <v>0.2</v>
      </c>
      <c r="E63" s="14">
        <v>0.2</v>
      </c>
      <c r="F63" s="14">
        <v>0.2</v>
      </c>
      <c r="G63" s="14">
        <v>0.2</v>
      </c>
      <c r="H63" s="14">
        <v>0.2</v>
      </c>
      <c r="I63" s="14">
        <v>0.2</v>
      </c>
      <c r="J63" s="14">
        <v>0.2</v>
      </c>
      <c r="K63" s="14">
        <v>0.2</v>
      </c>
      <c r="L63" s="12">
        <v>0.22</v>
      </c>
    </row>
    <row r="64" spans="1:12" s="3" customFormat="1" ht="16.5" x14ac:dyDescent="0.3">
      <c r="A64" s="43"/>
      <c r="B64" s="26">
        <v>40080</v>
      </c>
      <c r="C64" s="14">
        <v>0.2</v>
      </c>
      <c r="D64" s="14">
        <v>0.2</v>
      </c>
      <c r="E64" s="14">
        <v>0.2</v>
      </c>
      <c r="F64" s="14">
        <v>0.2</v>
      </c>
      <c r="G64" s="14">
        <v>0.2</v>
      </c>
      <c r="H64" s="14">
        <v>0.2</v>
      </c>
      <c r="I64" s="14">
        <v>0.2</v>
      </c>
      <c r="J64" s="14">
        <v>0.2</v>
      </c>
      <c r="K64" s="14">
        <v>0.2</v>
      </c>
      <c r="L64" s="14">
        <v>0.2</v>
      </c>
    </row>
    <row r="65" spans="1:12" s="3" customFormat="1" ht="16.5" x14ac:dyDescent="0.3">
      <c r="A65" s="43"/>
      <c r="B65" s="26">
        <v>40310</v>
      </c>
      <c r="C65" s="14">
        <v>0.2</v>
      </c>
      <c r="D65" s="14">
        <v>0.2</v>
      </c>
      <c r="E65" s="14">
        <v>0.2</v>
      </c>
      <c r="F65" s="14">
        <v>0.2</v>
      </c>
      <c r="G65" s="14">
        <v>0.2</v>
      </c>
      <c r="H65" s="14">
        <v>0.2</v>
      </c>
      <c r="I65" s="14">
        <v>0.2</v>
      </c>
      <c r="J65" s="14">
        <v>0.2</v>
      </c>
      <c r="K65" s="14">
        <v>0.2</v>
      </c>
      <c r="L65" s="14">
        <v>0.2</v>
      </c>
    </row>
    <row r="66" spans="1:12" s="3" customFormat="1" ht="16.5" x14ac:dyDescent="0.3">
      <c r="A66" s="43"/>
      <c r="B66" s="26">
        <v>40500</v>
      </c>
      <c r="C66" s="14">
        <v>0.2</v>
      </c>
      <c r="D66" s="14">
        <v>0.2</v>
      </c>
      <c r="E66" s="14">
        <v>0.2</v>
      </c>
      <c r="F66" s="14">
        <v>0.2</v>
      </c>
      <c r="G66" s="14">
        <v>0.2</v>
      </c>
      <c r="H66" s="14">
        <v>0.2</v>
      </c>
      <c r="I66" s="14">
        <v>0.2</v>
      </c>
      <c r="J66" s="14">
        <v>0.2</v>
      </c>
      <c r="K66" s="14">
        <v>0.2</v>
      </c>
      <c r="L66" s="14">
        <v>0.2</v>
      </c>
    </row>
    <row r="67" spans="1:12" s="3" customFormat="1" ht="16.5" x14ac:dyDescent="0.3">
      <c r="A67" s="43"/>
      <c r="B67" s="26">
        <v>40682</v>
      </c>
      <c r="C67" s="14">
        <v>0.2</v>
      </c>
      <c r="D67" s="14">
        <v>0.2</v>
      </c>
      <c r="E67" s="14">
        <v>0.2</v>
      </c>
      <c r="F67" s="14">
        <v>0.2</v>
      </c>
      <c r="G67" s="14">
        <v>0.2</v>
      </c>
      <c r="H67" s="14">
        <v>0.2</v>
      </c>
      <c r="I67" s="14">
        <v>0.2</v>
      </c>
      <c r="J67" s="12">
        <v>0.28000000000000003</v>
      </c>
      <c r="K67" s="14">
        <v>0.2</v>
      </c>
      <c r="L67" s="12">
        <v>0.27</v>
      </c>
    </row>
    <row r="68" spans="1:12" s="3" customFormat="1" ht="16.5" x14ac:dyDescent="0.3">
      <c r="A68" s="43"/>
      <c r="B68" s="26">
        <v>40869</v>
      </c>
      <c r="C68" s="12">
        <v>0.24</v>
      </c>
      <c r="D68" s="14">
        <v>0.2</v>
      </c>
      <c r="E68" s="14">
        <v>0.2</v>
      </c>
      <c r="F68" s="14">
        <v>0.2</v>
      </c>
      <c r="G68" s="14">
        <v>0.2</v>
      </c>
      <c r="H68" s="14">
        <v>0.2</v>
      </c>
      <c r="I68" s="14">
        <v>0.2</v>
      </c>
      <c r="J68" s="14">
        <v>0.2</v>
      </c>
      <c r="K68" s="14">
        <v>0.2</v>
      </c>
      <c r="L68" s="14">
        <v>0.2</v>
      </c>
    </row>
    <row r="69" spans="1:12" s="3" customFormat="1" ht="16.5" x14ac:dyDescent="0.3">
      <c r="A69" s="43"/>
      <c r="B69" s="26">
        <v>41053</v>
      </c>
      <c r="C69" s="14">
        <v>0.2</v>
      </c>
      <c r="D69" s="14">
        <v>0.2</v>
      </c>
      <c r="E69" s="14">
        <v>0.2</v>
      </c>
      <c r="F69" s="14">
        <v>0.2</v>
      </c>
      <c r="G69" s="14">
        <v>0.2</v>
      </c>
      <c r="H69" s="14">
        <v>0.2</v>
      </c>
      <c r="I69" s="14">
        <v>0.2</v>
      </c>
      <c r="J69" s="14">
        <v>0.2</v>
      </c>
      <c r="K69" s="14">
        <v>0.2</v>
      </c>
      <c r="L69" s="12">
        <v>0.21</v>
      </c>
    </row>
    <row r="70" spans="1:12" s="3" customFormat="1" ht="16.5" x14ac:dyDescent="0.3">
      <c r="A70" s="43"/>
      <c r="B70" s="28">
        <v>41221</v>
      </c>
      <c r="C70" s="17">
        <v>0.31</v>
      </c>
      <c r="D70" s="18">
        <v>0.2</v>
      </c>
      <c r="E70" s="18">
        <v>0.2</v>
      </c>
      <c r="F70" s="18">
        <v>0.2</v>
      </c>
      <c r="G70" s="18">
        <v>0.2</v>
      </c>
      <c r="H70" s="18">
        <v>0.2</v>
      </c>
      <c r="I70" s="18">
        <v>0.2</v>
      </c>
      <c r="J70" s="18">
        <v>0.2</v>
      </c>
      <c r="K70" s="18">
        <v>0.2</v>
      </c>
      <c r="L70" s="17">
        <v>0.2</v>
      </c>
    </row>
    <row r="71" spans="1:12" s="3" customFormat="1" ht="16.5" x14ac:dyDescent="0.3">
      <c r="A71" s="43"/>
      <c r="B71" s="26">
        <v>44412</v>
      </c>
      <c r="C71" s="14">
        <v>0.2</v>
      </c>
      <c r="D71" s="14">
        <v>0.2</v>
      </c>
      <c r="E71" s="14">
        <v>0.2</v>
      </c>
      <c r="F71" s="14">
        <v>0.2</v>
      </c>
      <c r="G71" s="14">
        <v>0.2</v>
      </c>
      <c r="H71" s="14">
        <v>0.2</v>
      </c>
      <c r="I71" s="14">
        <v>0.2</v>
      </c>
      <c r="J71" s="14">
        <v>0.2</v>
      </c>
      <c r="K71" s="14">
        <v>0.2</v>
      </c>
      <c r="L71" s="14">
        <v>0.2</v>
      </c>
    </row>
    <row r="72" spans="1:12" s="3" customFormat="1" ht="16.5" x14ac:dyDescent="0.3">
      <c r="A72" s="43"/>
      <c r="B72" s="33">
        <v>44776</v>
      </c>
      <c r="C72" s="35">
        <v>0.2</v>
      </c>
      <c r="D72" s="35">
        <v>0.2</v>
      </c>
      <c r="E72" s="35">
        <v>0.2</v>
      </c>
      <c r="F72" s="35">
        <v>0.2</v>
      </c>
      <c r="G72" s="35">
        <v>0.2</v>
      </c>
      <c r="H72" s="35">
        <v>0.2</v>
      </c>
      <c r="I72" s="35">
        <v>0.2</v>
      </c>
      <c r="J72" s="35">
        <v>0.2</v>
      </c>
      <c r="K72" s="35">
        <v>0.2</v>
      </c>
      <c r="L72" s="35">
        <v>0.2</v>
      </c>
    </row>
    <row r="73" spans="1:12" s="3" customFormat="1" ht="3.75" customHeight="1" thickBot="1" x14ac:dyDescent="0.35">
      <c r="A73" s="38"/>
      <c r="B73" s="37"/>
      <c r="C73" s="38"/>
      <c r="D73" s="38"/>
      <c r="E73" s="38"/>
      <c r="F73" s="38"/>
      <c r="G73" s="38"/>
      <c r="H73" s="38"/>
      <c r="I73" s="39"/>
      <c r="J73" s="38"/>
      <c r="K73" s="38"/>
      <c r="L73" s="38"/>
    </row>
    <row r="74" spans="1:12" s="3" customFormat="1" ht="16.5" x14ac:dyDescent="0.3">
      <c r="A74" s="43" t="s">
        <v>13</v>
      </c>
      <c r="B74" s="27">
        <v>36728</v>
      </c>
      <c r="C74" s="15">
        <v>0.73</v>
      </c>
      <c r="D74" s="16">
        <v>0.2</v>
      </c>
      <c r="E74" s="16">
        <v>0.2</v>
      </c>
      <c r="F74" s="16">
        <v>0.2</v>
      </c>
      <c r="G74" s="16">
        <v>0.2</v>
      </c>
      <c r="H74" s="16">
        <v>0.2</v>
      </c>
      <c r="I74" s="16">
        <v>0.2</v>
      </c>
      <c r="J74" s="16">
        <v>0.2</v>
      </c>
      <c r="K74" s="16">
        <v>0.2</v>
      </c>
      <c r="L74" s="16">
        <v>0.2</v>
      </c>
    </row>
    <row r="75" spans="1:12" s="3" customFormat="1" ht="16.5" x14ac:dyDescent="0.3">
      <c r="A75" s="43"/>
      <c r="B75" s="26">
        <v>37211</v>
      </c>
      <c r="C75" s="12">
        <v>1.2</v>
      </c>
      <c r="D75" s="14">
        <v>0.2</v>
      </c>
      <c r="E75" s="14">
        <v>0.2</v>
      </c>
      <c r="F75" s="14">
        <v>0.2</v>
      </c>
      <c r="G75" s="14">
        <v>0.2</v>
      </c>
      <c r="H75" s="14">
        <v>0.2</v>
      </c>
      <c r="I75" s="14">
        <v>0.2</v>
      </c>
      <c r="J75" s="14">
        <v>0.2</v>
      </c>
      <c r="K75" s="14">
        <v>0.2</v>
      </c>
      <c r="L75" s="14">
        <v>0.2</v>
      </c>
    </row>
    <row r="76" spans="1:12" s="3" customFormat="1" ht="16.5" x14ac:dyDescent="0.3">
      <c r="A76" s="43"/>
      <c r="B76" s="26">
        <v>37581</v>
      </c>
      <c r="C76" s="12">
        <v>1.2</v>
      </c>
      <c r="D76" s="14">
        <v>0.2</v>
      </c>
      <c r="E76" s="14">
        <v>0.2</v>
      </c>
      <c r="F76" s="14">
        <v>0.2</v>
      </c>
      <c r="G76" s="14">
        <v>0.2</v>
      </c>
      <c r="H76" s="14">
        <v>0.2</v>
      </c>
      <c r="I76" s="14">
        <v>0.2</v>
      </c>
      <c r="J76" s="14">
        <v>0.2</v>
      </c>
      <c r="K76" s="14">
        <v>0.2</v>
      </c>
      <c r="L76" s="14">
        <v>0.2</v>
      </c>
    </row>
    <row r="77" spans="1:12" s="3" customFormat="1" ht="16.5" x14ac:dyDescent="0.3">
      <c r="A77" s="43"/>
      <c r="B77" s="26">
        <v>37951</v>
      </c>
      <c r="C77" s="14">
        <v>0.2</v>
      </c>
      <c r="D77" s="14">
        <v>0.2</v>
      </c>
      <c r="E77" s="14">
        <v>0.2</v>
      </c>
      <c r="F77" s="14">
        <v>0.2</v>
      </c>
      <c r="G77" s="14">
        <v>0.2</v>
      </c>
      <c r="H77" s="14">
        <v>0.2</v>
      </c>
      <c r="I77" s="14">
        <v>0.2</v>
      </c>
      <c r="J77" s="14">
        <v>0.2</v>
      </c>
      <c r="K77" s="14">
        <v>0.2</v>
      </c>
      <c r="L77" s="14">
        <v>0.2</v>
      </c>
    </row>
    <row r="78" spans="1:12" s="3" customFormat="1" ht="16.5" x14ac:dyDescent="0.3">
      <c r="A78" s="43"/>
      <c r="B78" s="26">
        <v>38946</v>
      </c>
      <c r="C78" s="12">
        <v>4.5</v>
      </c>
      <c r="D78" s="12">
        <v>0.28000000000000003</v>
      </c>
      <c r="E78" s="14">
        <v>0.2</v>
      </c>
      <c r="F78" s="14">
        <v>0.2</v>
      </c>
      <c r="G78" s="14">
        <v>0.2</v>
      </c>
      <c r="H78" s="14">
        <v>0.2</v>
      </c>
      <c r="I78" s="14">
        <v>0.2</v>
      </c>
      <c r="J78" s="14">
        <v>0.2</v>
      </c>
      <c r="K78" s="14">
        <v>0.2</v>
      </c>
      <c r="L78" s="14">
        <v>0.2</v>
      </c>
    </row>
    <row r="79" spans="1:12" s="3" customFormat="1" ht="16.5" x14ac:dyDescent="0.3">
      <c r="A79" s="43"/>
      <c r="B79" s="26">
        <v>39127</v>
      </c>
      <c r="C79" s="12">
        <v>0.78</v>
      </c>
      <c r="D79" s="14">
        <v>0.2</v>
      </c>
      <c r="E79" s="14">
        <v>0.2</v>
      </c>
      <c r="F79" s="14">
        <v>0.2</v>
      </c>
      <c r="G79" s="14">
        <v>0.2</v>
      </c>
      <c r="H79" s="14">
        <v>0.2</v>
      </c>
      <c r="I79" s="14">
        <v>0.2</v>
      </c>
      <c r="J79" s="14">
        <v>0.2</v>
      </c>
      <c r="K79" s="14">
        <v>0.2</v>
      </c>
      <c r="L79" s="14">
        <v>0.2</v>
      </c>
    </row>
    <row r="80" spans="1:12" s="3" customFormat="1" ht="16.5" x14ac:dyDescent="0.3">
      <c r="A80" s="43"/>
      <c r="B80" s="26">
        <v>39349</v>
      </c>
      <c r="C80" s="12">
        <v>0.45</v>
      </c>
      <c r="D80" s="14">
        <v>0.2</v>
      </c>
      <c r="E80" s="14">
        <v>0.2</v>
      </c>
      <c r="F80" s="14">
        <v>0.2</v>
      </c>
      <c r="G80" s="14">
        <v>0.2</v>
      </c>
      <c r="H80" s="14">
        <v>0.2</v>
      </c>
      <c r="I80" s="14">
        <v>0.2</v>
      </c>
      <c r="J80" s="14">
        <v>0.2</v>
      </c>
      <c r="K80" s="14">
        <v>0.2</v>
      </c>
      <c r="L80" s="14">
        <v>0.2</v>
      </c>
    </row>
    <row r="81" spans="1:12" s="3" customFormat="1" ht="16.5" x14ac:dyDescent="0.3">
      <c r="A81" s="43"/>
      <c r="B81" s="26">
        <v>39520</v>
      </c>
      <c r="C81" s="12">
        <v>0.39</v>
      </c>
      <c r="D81" s="14">
        <v>0.2</v>
      </c>
      <c r="E81" s="14">
        <v>0.2</v>
      </c>
      <c r="F81" s="14">
        <v>0.2</v>
      </c>
      <c r="G81" s="14">
        <v>0.2</v>
      </c>
      <c r="H81" s="14">
        <v>0.2</v>
      </c>
      <c r="I81" s="14">
        <v>0.2</v>
      </c>
      <c r="J81" s="14">
        <v>0.28999999999999998</v>
      </c>
      <c r="K81" s="14">
        <v>0.2</v>
      </c>
      <c r="L81" s="14">
        <v>0.2</v>
      </c>
    </row>
    <row r="82" spans="1:12" s="3" customFormat="1" ht="16.5" x14ac:dyDescent="0.3">
      <c r="A82" s="43"/>
      <c r="B82" s="26">
        <v>39717</v>
      </c>
      <c r="C82" s="12">
        <v>0.41</v>
      </c>
      <c r="D82" s="14">
        <v>0.2</v>
      </c>
      <c r="E82" s="14">
        <v>0.2</v>
      </c>
      <c r="F82" s="14">
        <v>0.2</v>
      </c>
      <c r="G82" s="14">
        <v>0.2</v>
      </c>
      <c r="H82" s="14">
        <v>0.2</v>
      </c>
      <c r="I82" s="14">
        <v>0.2</v>
      </c>
      <c r="J82" s="14">
        <v>0.2</v>
      </c>
      <c r="K82" s="14">
        <v>0.2</v>
      </c>
      <c r="L82" s="14">
        <v>0.2</v>
      </c>
    </row>
    <row r="83" spans="1:12" s="3" customFormat="1" ht="16.5" x14ac:dyDescent="0.3">
      <c r="A83" s="43"/>
      <c r="B83" s="26">
        <v>40080</v>
      </c>
      <c r="C83" s="12">
        <v>2.2000000000000002</v>
      </c>
      <c r="D83" s="14">
        <v>0.2</v>
      </c>
      <c r="E83" s="14">
        <v>0.2</v>
      </c>
      <c r="F83" s="14">
        <v>0.2</v>
      </c>
      <c r="G83" s="14">
        <v>0.2</v>
      </c>
      <c r="H83" s="14">
        <v>0.2</v>
      </c>
      <c r="I83" s="14">
        <v>0.2</v>
      </c>
      <c r="J83" s="14">
        <v>0.2</v>
      </c>
      <c r="K83" s="14">
        <v>0.2</v>
      </c>
      <c r="L83" s="14">
        <v>0.2</v>
      </c>
    </row>
    <row r="84" spans="1:12" s="3" customFormat="1" ht="16.5" x14ac:dyDescent="0.3">
      <c r="A84" s="43"/>
      <c r="B84" s="26">
        <v>40310</v>
      </c>
      <c r="C84" s="12">
        <v>0.41</v>
      </c>
      <c r="D84" s="14">
        <v>0.2</v>
      </c>
      <c r="E84" s="14">
        <v>0.2</v>
      </c>
      <c r="F84" s="14">
        <v>0.2</v>
      </c>
      <c r="G84" s="14">
        <v>0.2</v>
      </c>
      <c r="H84" s="14">
        <v>0.2</v>
      </c>
      <c r="I84" s="14">
        <v>0.2</v>
      </c>
      <c r="J84" s="14">
        <v>0.2</v>
      </c>
      <c r="K84" s="14">
        <v>0.2</v>
      </c>
      <c r="L84" s="14">
        <v>0.2</v>
      </c>
    </row>
    <row r="85" spans="1:12" s="3" customFormat="1" ht="16.5" x14ac:dyDescent="0.3">
      <c r="A85" s="43"/>
      <c r="B85" s="26">
        <v>40500</v>
      </c>
      <c r="C85" s="12">
        <v>0.71</v>
      </c>
      <c r="D85" s="14">
        <v>0.2</v>
      </c>
      <c r="E85" s="14">
        <v>0.2</v>
      </c>
      <c r="F85" s="14">
        <v>0.2</v>
      </c>
      <c r="G85" s="14">
        <v>0.2</v>
      </c>
      <c r="H85" s="14">
        <v>0.2</v>
      </c>
      <c r="I85" s="14">
        <v>0.2</v>
      </c>
      <c r="J85" s="14">
        <v>0.2</v>
      </c>
      <c r="K85" s="14">
        <v>0.2</v>
      </c>
      <c r="L85" s="14">
        <v>0.2</v>
      </c>
    </row>
    <row r="86" spans="1:12" s="3" customFormat="1" ht="16.5" x14ac:dyDescent="0.3">
      <c r="A86" s="43"/>
      <c r="B86" s="26">
        <v>40682</v>
      </c>
      <c r="C86" s="12">
        <v>0.45</v>
      </c>
      <c r="D86" s="14">
        <v>0.2</v>
      </c>
      <c r="E86" s="14">
        <v>0.2</v>
      </c>
      <c r="F86" s="14">
        <v>0.2</v>
      </c>
      <c r="G86" s="14">
        <v>0.2</v>
      </c>
      <c r="H86" s="14">
        <v>0.2</v>
      </c>
      <c r="I86" s="14">
        <v>0.2</v>
      </c>
      <c r="J86" s="12">
        <v>0.41</v>
      </c>
      <c r="K86" s="14">
        <v>0.2</v>
      </c>
      <c r="L86" s="14">
        <v>0.2</v>
      </c>
    </row>
    <row r="87" spans="1:12" s="3" customFormat="1" ht="16.5" x14ac:dyDescent="0.3">
      <c r="A87" s="43"/>
      <c r="B87" s="26">
        <v>40869</v>
      </c>
      <c r="C87" s="12">
        <v>0.61</v>
      </c>
      <c r="D87" s="14">
        <v>0.2</v>
      </c>
      <c r="E87" s="14">
        <v>0.2</v>
      </c>
      <c r="F87" s="14">
        <v>0.2</v>
      </c>
      <c r="G87" s="14">
        <v>0.2</v>
      </c>
      <c r="H87" s="14">
        <v>0.2</v>
      </c>
      <c r="I87" s="14">
        <v>0.2</v>
      </c>
      <c r="J87" s="14">
        <v>0.2</v>
      </c>
      <c r="K87" s="14">
        <v>0.2</v>
      </c>
      <c r="L87" s="14">
        <v>0.2</v>
      </c>
    </row>
    <row r="88" spans="1:12" s="3" customFormat="1" ht="16.5" x14ac:dyDescent="0.3">
      <c r="A88" s="43"/>
      <c r="B88" s="26">
        <v>41053</v>
      </c>
      <c r="C88" s="12">
        <v>0.36</v>
      </c>
      <c r="D88" s="14">
        <v>0.2</v>
      </c>
      <c r="E88" s="14">
        <v>0.5</v>
      </c>
      <c r="F88" s="14">
        <v>0.2</v>
      </c>
      <c r="G88" s="14">
        <v>0.2</v>
      </c>
      <c r="H88" s="14">
        <v>0.2</v>
      </c>
      <c r="I88" s="14">
        <v>0.2</v>
      </c>
      <c r="J88" s="14">
        <v>0.2</v>
      </c>
      <c r="K88" s="14">
        <v>0.2</v>
      </c>
      <c r="L88" s="14">
        <v>0.2</v>
      </c>
    </row>
    <row r="89" spans="1:12" s="3" customFormat="1" ht="16.5" x14ac:dyDescent="0.3">
      <c r="A89" s="43"/>
      <c r="B89" s="28">
        <v>41221</v>
      </c>
      <c r="C89" s="17">
        <v>0.53</v>
      </c>
      <c r="D89" s="18">
        <v>0.2</v>
      </c>
      <c r="E89" s="18">
        <v>0.2</v>
      </c>
      <c r="F89" s="18">
        <v>0.2</v>
      </c>
      <c r="G89" s="18">
        <v>0.2</v>
      </c>
      <c r="H89" s="18">
        <v>0.2</v>
      </c>
      <c r="I89" s="18">
        <v>0.2</v>
      </c>
      <c r="J89" s="18">
        <v>0.2</v>
      </c>
      <c r="K89" s="18">
        <v>0.2</v>
      </c>
      <c r="L89" s="18">
        <v>0.2</v>
      </c>
    </row>
    <row r="90" spans="1:12" s="3" customFormat="1" ht="16.5" x14ac:dyDescent="0.3">
      <c r="A90" s="43"/>
      <c r="B90" s="26">
        <v>44412</v>
      </c>
      <c r="C90" s="12">
        <v>0.54</v>
      </c>
      <c r="D90" s="14">
        <v>0.2</v>
      </c>
      <c r="E90" s="14">
        <v>0.2</v>
      </c>
      <c r="F90" s="14">
        <v>0.2</v>
      </c>
      <c r="G90" s="14">
        <v>0.2</v>
      </c>
      <c r="H90" s="14">
        <v>0.2</v>
      </c>
      <c r="I90" s="14">
        <v>0.2</v>
      </c>
      <c r="J90" s="14">
        <v>0.2</v>
      </c>
      <c r="K90" s="14">
        <v>0.2</v>
      </c>
      <c r="L90" s="14">
        <v>0.2</v>
      </c>
    </row>
    <row r="91" spans="1:12" s="3" customFormat="1" ht="16.5" x14ac:dyDescent="0.3">
      <c r="A91" s="43"/>
      <c r="B91" s="33">
        <v>44776</v>
      </c>
      <c r="C91" s="34">
        <v>0.6</v>
      </c>
      <c r="D91" s="35">
        <v>0.2</v>
      </c>
      <c r="E91" s="35">
        <v>0.2</v>
      </c>
      <c r="F91" s="35">
        <v>0.2</v>
      </c>
      <c r="G91" s="35">
        <v>0.2</v>
      </c>
      <c r="H91" s="35">
        <v>0.2</v>
      </c>
      <c r="I91" s="35">
        <v>0.2</v>
      </c>
      <c r="J91" s="35">
        <v>0.2</v>
      </c>
      <c r="K91" s="35">
        <v>0.2</v>
      </c>
      <c r="L91" s="35">
        <v>0.2</v>
      </c>
    </row>
    <row r="92" spans="1:12" s="3" customFormat="1" ht="3.75" customHeight="1" thickBot="1" x14ac:dyDescent="0.35">
      <c r="A92" s="38"/>
      <c r="B92" s="37"/>
      <c r="C92" s="38"/>
      <c r="D92" s="38"/>
      <c r="E92" s="38"/>
      <c r="F92" s="38"/>
      <c r="G92" s="38"/>
      <c r="H92" s="38"/>
      <c r="I92" s="39"/>
      <c r="J92" s="38"/>
      <c r="K92" s="38"/>
      <c r="L92" s="38"/>
    </row>
    <row r="93" spans="1:12" s="3" customFormat="1" ht="16.5" x14ac:dyDescent="0.3">
      <c r="A93" s="43" t="s">
        <v>14</v>
      </c>
      <c r="B93" s="27">
        <v>36728</v>
      </c>
      <c r="C93" s="15">
        <v>0.69</v>
      </c>
      <c r="D93" s="16">
        <v>0.2</v>
      </c>
      <c r="E93" s="15">
        <v>1.1000000000000001</v>
      </c>
      <c r="F93" s="16">
        <v>0.2</v>
      </c>
      <c r="G93" s="16">
        <v>0.2</v>
      </c>
      <c r="H93" s="16">
        <v>0.2</v>
      </c>
      <c r="I93" s="16">
        <v>0.2</v>
      </c>
      <c r="J93" s="16">
        <v>0.2</v>
      </c>
      <c r="K93" s="16">
        <v>0.2</v>
      </c>
      <c r="L93" s="16">
        <v>0.2</v>
      </c>
    </row>
    <row r="94" spans="1:12" s="3" customFormat="1" ht="16.5" x14ac:dyDescent="0.3">
      <c r="A94" s="43"/>
      <c r="B94" s="26">
        <v>36934</v>
      </c>
      <c r="C94" s="12">
        <v>0.66</v>
      </c>
      <c r="D94" s="14">
        <v>0.2</v>
      </c>
      <c r="E94" s="12">
        <v>0.23</v>
      </c>
      <c r="F94" s="14">
        <v>0.2</v>
      </c>
      <c r="G94" s="14">
        <v>0.2</v>
      </c>
      <c r="H94" s="14">
        <v>0.2</v>
      </c>
      <c r="I94" s="14">
        <v>0.2</v>
      </c>
      <c r="J94" s="14">
        <v>0.2</v>
      </c>
      <c r="K94" s="14">
        <v>0.2</v>
      </c>
      <c r="L94" s="14">
        <v>0.2</v>
      </c>
    </row>
    <row r="95" spans="1:12" s="3" customFormat="1" ht="16.5" x14ac:dyDescent="0.3">
      <c r="A95" s="43"/>
      <c r="B95" s="26">
        <v>37028</v>
      </c>
      <c r="C95" s="12">
        <v>0.64</v>
      </c>
      <c r="D95" s="14">
        <v>0.2</v>
      </c>
      <c r="E95" s="12">
        <v>1.3</v>
      </c>
      <c r="F95" s="14">
        <v>0.2</v>
      </c>
      <c r="G95" s="14">
        <v>0.2</v>
      </c>
      <c r="H95" s="14">
        <v>0.2</v>
      </c>
      <c r="I95" s="14">
        <v>0.2</v>
      </c>
      <c r="J95" s="14">
        <v>0.2</v>
      </c>
      <c r="K95" s="14">
        <v>0.2</v>
      </c>
      <c r="L95" s="14">
        <v>0.2</v>
      </c>
    </row>
    <row r="96" spans="1:12" s="3" customFormat="1" ht="16.5" x14ac:dyDescent="0.3">
      <c r="A96" s="44"/>
      <c r="B96" s="26">
        <v>37118</v>
      </c>
      <c r="C96" s="12">
        <v>0.66</v>
      </c>
      <c r="D96" s="14">
        <v>0.2</v>
      </c>
      <c r="E96" s="12">
        <v>0.88</v>
      </c>
      <c r="F96" s="14">
        <v>0.2</v>
      </c>
      <c r="G96" s="14">
        <v>0.2</v>
      </c>
      <c r="H96" s="14">
        <v>0.2</v>
      </c>
      <c r="I96" s="14">
        <v>0.2</v>
      </c>
      <c r="J96" s="14">
        <v>0.2</v>
      </c>
      <c r="K96" s="14">
        <v>0.2</v>
      </c>
      <c r="L96" s="14">
        <v>0.2</v>
      </c>
    </row>
    <row r="97" spans="1:12" s="3" customFormat="1" ht="16.5" x14ac:dyDescent="0.3">
      <c r="A97" s="44"/>
      <c r="B97" s="26">
        <v>37210</v>
      </c>
      <c r="C97" s="12">
        <v>0.56999999999999995</v>
      </c>
      <c r="D97" s="14">
        <v>0.2</v>
      </c>
      <c r="E97" s="12">
        <v>0.73</v>
      </c>
      <c r="F97" s="14">
        <v>0.2</v>
      </c>
      <c r="G97" s="14">
        <v>0.2</v>
      </c>
      <c r="H97" s="14">
        <v>0.2</v>
      </c>
      <c r="I97" s="14">
        <v>0.2</v>
      </c>
      <c r="J97" s="14">
        <v>0.2</v>
      </c>
      <c r="K97" s="14">
        <v>0.2</v>
      </c>
      <c r="L97" s="14">
        <v>0.2</v>
      </c>
    </row>
    <row r="98" spans="1:12" s="3" customFormat="1" ht="16.5" x14ac:dyDescent="0.3">
      <c r="A98" s="44"/>
      <c r="B98" s="26">
        <v>37307</v>
      </c>
      <c r="C98" s="12">
        <v>0.66</v>
      </c>
      <c r="D98" s="12">
        <v>0.31</v>
      </c>
      <c r="E98" s="12">
        <v>1.3</v>
      </c>
      <c r="F98" s="14">
        <v>0.2</v>
      </c>
      <c r="G98" s="14">
        <v>0.2</v>
      </c>
      <c r="H98" s="14">
        <v>0.2</v>
      </c>
      <c r="I98" s="14">
        <v>0.2</v>
      </c>
      <c r="J98" s="14">
        <v>0.2</v>
      </c>
      <c r="K98" s="14">
        <v>0.2</v>
      </c>
      <c r="L98" s="14">
        <v>0.2</v>
      </c>
    </row>
    <row r="99" spans="1:12" s="3" customFormat="1" ht="16.5" x14ac:dyDescent="0.3">
      <c r="A99" s="44"/>
      <c r="B99" s="26">
        <v>37396</v>
      </c>
      <c r="C99" s="12">
        <v>0.52</v>
      </c>
      <c r="D99" s="14">
        <v>0.2</v>
      </c>
      <c r="E99" s="12">
        <v>0.93</v>
      </c>
      <c r="F99" s="14">
        <v>0.2</v>
      </c>
      <c r="G99" s="14">
        <v>0.2</v>
      </c>
      <c r="H99" s="14">
        <v>0.2</v>
      </c>
      <c r="I99" s="14">
        <v>0.2</v>
      </c>
      <c r="J99" s="14">
        <v>0.2</v>
      </c>
      <c r="K99" s="14">
        <v>0.2</v>
      </c>
      <c r="L99" s="14">
        <v>0.2</v>
      </c>
    </row>
    <row r="100" spans="1:12" s="3" customFormat="1" ht="16.5" x14ac:dyDescent="0.3">
      <c r="A100" s="44"/>
      <c r="B100" s="26">
        <v>37487</v>
      </c>
      <c r="C100" s="12">
        <v>0.56999999999999995</v>
      </c>
      <c r="D100" s="14">
        <v>0.2</v>
      </c>
      <c r="E100" s="12">
        <v>0.79</v>
      </c>
      <c r="F100" s="14">
        <v>0.2</v>
      </c>
      <c r="G100" s="14">
        <v>0.2</v>
      </c>
      <c r="H100" s="14">
        <v>0.2</v>
      </c>
      <c r="I100" s="14">
        <v>0.2</v>
      </c>
      <c r="J100" s="14">
        <v>0.2</v>
      </c>
      <c r="K100" s="14">
        <v>0.2</v>
      </c>
      <c r="L100" s="14">
        <v>0.2</v>
      </c>
    </row>
    <row r="101" spans="1:12" s="3" customFormat="1" ht="16.5" x14ac:dyDescent="0.3">
      <c r="A101" s="44"/>
      <c r="B101" s="26">
        <v>37580</v>
      </c>
      <c r="C101" s="12">
        <v>0.56999999999999995</v>
      </c>
      <c r="D101" s="14">
        <v>0.2</v>
      </c>
      <c r="E101" s="12">
        <v>0.84</v>
      </c>
      <c r="F101" s="14">
        <v>0.2</v>
      </c>
      <c r="G101" s="14">
        <v>0.2</v>
      </c>
      <c r="H101" s="14">
        <v>0.2</v>
      </c>
      <c r="I101" s="14">
        <v>0.2</v>
      </c>
      <c r="J101" s="14">
        <v>0.2</v>
      </c>
      <c r="K101" s="14">
        <v>0.2</v>
      </c>
      <c r="L101" s="12">
        <v>0.37</v>
      </c>
    </row>
    <row r="102" spans="1:12" s="3" customFormat="1" ht="16.5" x14ac:dyDescent="0.3">
      <c r="A102" s="44"/>
      <c r="B102" s="26">
        <v>37672</v>
      </c>
      <c r="C102" s="12">
        <v>0.68</v>
      </c>
      <c r="D102" s="14">
        <v>0.2</v>
      </c>
      <c r="E102" s="12">
        <v>1.1000000000000001</v>
      </c>
      <c r="F102" s="14">
        <v>0.2</v>
      </c>
      <c r="G102" s="14">
        <v>0.2</v>
      </c>
      <c r="H102" s="14">
        <v>0.2</v>
      </c>
      <c r="I102" s="14">
        <v>0.2</v>
      </c>
      <c r="J102" s="14">
        <v>0.2</v>
      </c>
      <c r="K102" s="14">
        <v>0.2</v>
      </c>
      <c r="L102" s="14">
        <v>0.2</v>
      </c>
    </row>
    <row r="103" spans="1:12" s="3" customFormat="1" ht="16.5" x14ac:dyDescent="0.3">
      <c r="A103" s="44"/>
      <c r="B103" s="26">
        <v>37762</v>
      </c>
      <c r="C103" s="12">
        <v>0.5</v>
      </c>
      <c r="D103" s="14">
        <v>0.2</v>
      </c>
      <c r="E103" s="12">
        <v>0.91</v>
      </c>
      <c r="F103" s="14">
        <v>0.2</v>
      </c>
      <c r="G103" s="14">
        <v>0.2</v>
      </c>
      <c r="H103" s="14">
        <v>0.2</v>
      </c>
      <c r="I103" s="14">
        <v>0.2</v>
      </c>
      <c r="J103" s="14">
        <v>0.2</v>
      </c>
      <c r="K103" s="14">
        <v>0.2</v>
      </c>
      <c r="L103" s="14">
        <v>0.2</v>
      </c>
    </row>
    <row r="104" spans="1:12" s="3" customFormat="1" ht="16.5" x14ac:dyDescent="0.3">
      <c r="A104" s="44"/>
      <c r="B104" s="26">
        <v>37854</v>
      </c>
      <c r="C104" s="12">
        <v>0.54</v>
      </c>
      <c r="D104" s="14">
        <v>0.2</v>
      </c>
      <c r="E104" s="12">
        <v>0.69</v>
      </c>
      <c r="F104" s="14">
        <v>0.2</v>
      </c>
      <c r="G104" s="14">
        <v>0.2</v>
      </c>
      <c r="H104" s="14">
        <v>0.2</v>
      </c>
      <c r="I104" s="14">
        <v>0.2</v>
      </c>
      <c r="J104" s="14">
        <v>0.2</v>
      </c>
      <c r="K104" s="14">
        <v>0.2</v>
      </c>
      <c r="L104" s="14">
        <v>0.2</v>
      </c>
    </row>
    <row r="105" spans="1:12" s="3" customFormat="1" ht="16.5" x14ac:dyDescent="0.3">
      <c r="A105" s="44"/>
      <c r="B105" s="26">
        <v>37951</v>
      </c>
      <c r="C105" s="12">
        <v>0.87</v>
      </c>
      <c r="D105" s="14">
        <v>0.2</v>
      </c>
      <c r="E105" s="12">
        <v>1.05</v>
      </c>
      <c r="F105" s="14">
        <v>0.2</v>
      </c>
      <c r="G105" s="14">
        <v>0.2</v>
      </c>
      <c r="H105" s="14">
        <v>0.2</v>
      </c>
      <c r="I105" s="14">
        <v>0.2</v>
      </c>
      <c r="J105" s="14">
        <v>0.2</v>
      </c>
      <c r="K105" s="14">
        <v>0.2</v>
      </c>
      <c r="L105" s="14">
        <v>0.2</v>
      </c>
    </row>
    <row r="106" spans="1:12" s="3" customFormat="1" ht="16.5" x14ac:dyDescent="0.3">
      <c r="A106" s="44"/>
      <c r="B106" s="41">
        <v>38049</v>
      </c>
      <c r="C106" s="34">
        <v>0.6</v>
      </c>
      <c r="D106" s="35">
        <v>0.2</v>
      </c>
      <c r="E106" s="34">
        <v>1.03</v>
      </c>
      <c r="F106" s="35">
        <v>0.2</v>
      </c>
      <c r="G106" s="35">
        <v>0.2</v>
      </c>
      <c r="H106" s="35">
        <v>0.2</v>
      </c>
      <c r="I106" s="35">
        <v>0.2</v>
      </c>
      <c r="J106" s="35">
        <v>0.2</v>
      </c>
      <c r="K106" s="35">
        <v>0.2</v>
      </c>
      <c r="L106" s="35">
        <v>0.2</v>
      </c>
    </row>
    <row r="107" spans="1:12" s="3" customFormat="1" ht="3.75" customHeight="1" thickBot="1" x14ac:dyDescent="0.35">
      <c r="A107" s="38"/>
      <c r="B107" s="37"/>
      <c r="C107" s="38"/>
      <c r="D107" s="38"/>
      <c r="E107" s="38"/>
      <c r="F107" s="38"/>
      <c r="G107" s="38"/>
      <c r="H107" s="38"/>
      <c r="I107" s="39"/>
      <c r="J107" s="38"/>
      <c r="K107" s="38"/>
      <c r="L107" s="38"/>
    </row>
    <row r="108" spans="1:12" s="3" customFormat="1" ht="16.5" x14ac:dyDescent="0.3">
      <c r="A108" s="43" t="s">
        <v>15</v>
      </c>
      <c r="B108" s="27">
        <v>36784</v>
      </c>
      <c r="C108" s="15">
        <v>1.6</v>
      </c>
      <c r="D108" s="15">
        <v>4.9000000000000004</v>
      </c>
      <c r="E108" s="19">
        <v>120</v>
      </c>
      <c r="F108" s="15">
        <v>2.8</v>
      </c>
      <c r="G108" s="16">
        <v>0.2</v>
      </c>
      <c r="H108" s="15">
        <v>1</v>
      </c>
      <c r="I108" s="16">
        <v>0.2</v>
      </c>
      <c r="J108" s="16">
        <v>0.2</v>
      </c>
      <c r="K108" s="16">
        <v>0.2</v>
      </c>
      <c r="L108" s="16">
        <v>0.2</v>
      </c>
    </row>
    <row r="109" spans="1:12" s="3" customFormat="1" ht="16.5" x14ac:dyDescent="0.3">
      <c r="A109" s="43"/>
      <c r="B109" s="26">
        <v>36934</v>
      </c>
      <c r="C109" s="12">
        <v>1</v>
      </c>
      <c r="D109" s="12">
        <v>2.2999999999999998</v>
      </c>
      <c r="E109" s="13">
        <v>48</v>
      </c>
      <c r="F109" s="12">
        <v>0.9</v>
      </c>
      <c r="G109" s="14">
        <v>0.2</v>
      </c>
      <c r="H109" s="12">
        <v>0.22</v>
      </c>
      <c r="I109" s="14">
        <v>0.2</v>
      </c>
      <c r="J109" s="14">
        <v>0.2</v>
      </c>
      <c r="K109" s="14">
        <v>0.2</v>
      </c>
      <c r="L109" s="14">
        <v>0.2</v>
      </c>
    </row>
    <row r="110" spans="1:12" s="3" customFormat="1" ht="16.5" x14ac:dyDescent="0.3">
      <c r="A110" s="43"/>
      <c r="B110" s="26">
        <v>37028</v>
      </c>
      <c r="C110" s="12">
        <v>1</v>
      </c>
      <c r="D110" s="12">
        <v>3.4</v>
      </c>
      <c r="E110" s="13">
        <v>100</v>
      </c>
      <c r="F110" s="12">
        <v>1.6</v>
      </c>
      <c r="G110" s="14">
        <v>0.2</v>
      </c>
      <c r="H110" s="12">
        <v>1</v>
      </c>
      <c r="I110" s="14">
        <v>0.2</v>
      </c>
      <c r="J110" s="14">
        <v>0.2</v>
      </c>
      <c r="K110" s="14">
        <v>0.2</v>
      </c>
      <c r="L110" s="14">
        <v>0.2</v>
      </c>
    </row>
    <row r="111" spans="1:12" s="3" customFormat="1" ht="16.5" x14ac:dyDescent="0.3">
      <c r="A111" s="43"/>
      <c r="B111" s="26">
        <v>37118</v>
      </c>
      <c r="C111" s="12">
        <v>0.97</v>
      </c>
      <c r="D111" s="12">
        <v>2.9</v>
      </c>
      <c r="E111" s="13">
        <v>70</v>
      </c>
      <c r="F111" s="12">
        <v>1.1000000000000001</v>
      </c>
      <c r="G111" s="14">
        <v>0.2</v>
      </c>
      <c r="H111" s="12">
        <v>0.68</v>
      </c>
      <c r="I111" s="14">
        <v>0.2</v>
      </c>
      <c r="J111" s="14">
        <v>0.2</v>
      </c>
      <c r="K111" s="14">
        <v>0.2</v>
      </c>
      <c r="L111" s="14">
        <v>0.2</v>
      </c>
    </row>
    <row r="112" spans="1:12" s="3" customFormat="1" ht="16.5" x14ac:dyDescent="0.3">
      <c r="A112" s="43"/>
      <c r="B112" s="26">
        <v>37210</v>
      </c>
      <c r="C112" s="12">
        <v>0.99</v>
      </c>
      <c r="D112" s="12">
        <v>1.6</v>
      </c>
      <c r="E112" s="13">
        <v>35</v>
      </c>
      <c r="F112" s="12">
        <v>0.56999999999999995</v>
      </c>
      <c r="G112" s="14">
        <v>0.2</v>
      </c>
      <c r="H112" s="12">
        <v>0.28999999999999998</v>
      </c>
      <c r="I112" s="14">
        <v>0.2</v>
      </c>
      <c r="J112" s="14">
        <v>0.2</v>
      </c>
      <c r="K112" s="14">
        <v>0.2</v>
      </c>
      <c r="L112" s="14">
        <v>0.2</v>
      </c>
    </row>
    <row r="113" spans="1:12" s="3" customFormat="1" ht="16.5" x14ac:dyDescent="0.3">
      <c r="A113" s="43"/>
      <c r="B113" s="26">
        <v>37307</v>
      </c>
      <c r="C113" s="13">
        <v>9.8000000000000007</v>
      </c>
      <c r="D113" s="13">
        <v>18</v>
      </c>
      <c r="E113" s="13">
        <v>110</v>
      </c>
      <c r="F113" s="12">
        <v>1.3</v>
      </c>
      <c r="G113" s="14">
        <v>0.2</v>
      </c>
      <c r="H113" s="12">
        <v>0.71</v>
      </c>
      <c r="I113" s="14">
        <v>0.2</v>
      </c>
      <c r="J113" s="14">
        <v>0.2</v>
      </c>
      <c r="K113" s="14">
        <v>0.2</v>
      </c>
      <c r="L113" s="14">
        <v>0.2</v>
      </c>
    </row>
    <row r="114" spans="1:12" s="3" customFormat="1" ht="16.5" x14ac:dyDescent="0.3">
      <c r="A114" s="43"/>
      <c r="B114" s="26">
        <v>37396</v>
      </c>
      <c r="C114" s="12">
        <v>3.8</v>
      </c>
      <c r="D114" s="13">
        <v>6.6</v>
      </c>
      <c r="E114" s="13">
        <v>65</v>
      </c>
      <c r="F114" s="12">
        <v>0.9</v>
      </c>
      <c r="G114" s="14">
        <v>0.2</v>
      </c>
      <c r="H114" s="12">
        <v>0.32</v>
      </c>
      <c r="I114" s="14">
        <v>0.2</v>
      </c>
      <c r="J114" s="14">
        <v>0.2</v>
      </c>
      <c r="K114" s="14">
        <v>0.2</v>
      </c>
      <c r="L114" s="14">
        <v>0.2</v>
      </c>
    </row>
    <row r="115" spans="1:12" s="3" customFormat="1" ht="16.5" x14ac:dyDescent="0.3">
      <c r="A115" s="43"/>
      <c r="B115" s="26">
        <v>37487</v>
      </c>
      <c r="C115" s="12">
        <v>2.4</v>
      </c>
      <c r="D115" s="12">
        <v>4.2</v>
      </c>
      <c r="E115" s="13">
        <v>77</v>
      </c>
      <c r="F115" s="12">
        <v>1.7</v>
      </c>
      <c r="G115" s="14">
        <v>0.4</v>
      </c>
      <c r="H115" s="14">
        <v>0.4</v>
      </c>
      <c r="I115" s="14">
        <v>0.4</v>
      </c>
      <c r="J115" s="14">
        <v>0.4</v>
      </c>
      <c r="K115" s="14">
        <v>0.4</v>
      </c>
      <c r="L115" s="14">
        <v>0.4</v>
      </c>
    </row>
    <row r="116" spans="1:12" s="3" customFormat="1" ht="16.5" x14ac:dyDescent="0.3">
      <c r="A116" s="43"/>
      <c r="B116" s="26">
        <v>37581</v>
      </c>
      <c r="C116" s="12">
        <v>1.6</v>
      </c>
      <c r="D116" s="12">
        <v>3.7</v>
      </c>
      <c r="E116" s="13">
        <v>38</v>
      </c>
      <c r="F116" s="12">
        <v>0.99</v>
      </c>
      <c r="G116" s="14">
        <v>0.2</v>
      </c>
      <c r="H116" s="14">
        <v>0.2</v>
      </c>
      <c r="I116" s="14">
        <v>0.2</v>
      </c>
      <c r="J116" s="14">
        <v>0.2</v>
      </c>
      <c r="K116" s="14">
        <v>0.2</v>
      </c>
      <c r="L116" s="14">
        <v>0.2</v>
      </c>
    </row>
    <row r="117" spans="1:12" s="3" customFormat="1" ht="16.5" x14ac:dyDescent="0.3">
      <c r="A117" s="43"/>
      <c r="B117" s="26">
        <v>37672</v>
      </c>
      <c r="C117" s="12">
        <v>1.5</v>
      </c>
      <c r="D117" s="12">
        <v>3.1</v>
      </c>
      <c r="E117" s="13">
        <v>36</v>
      </c>
      <c r="F117" s="12">
        <v>0.48</v>
      </c>
      <c r="G117" s="14">
        <v>0.2</v>
      </c>
      <c r="H117" s="14">
        <v>0.2</v>
      </c>
      <c r="I117" s="14">
        <v>0.2</v>
      </c>
      <c r="J117" s="14">
        <v>0.2</v>
      </c>
      <c r="K117" s="14">
        <v>0.2</v>
      </c>
      <c r="L117" s="14">
        <v>0.2</v>
      </c>
    </row>
    <row r="118" spans="1:12" s="3" customFormat="1" ht="16.5" x14ac:dyDescent="0.3">
      <c r="A118" s="43"/>
      <c r="B118" s="26">
        <v>37762</v>
      </c>
      <c r="C118" s="12">
        <v>2.4</v>
      </c>
      <c r="D118" s="12">
        <v>4.7</v>
      </c>
      <c r="E118" s="13">
        <v>65</v>
      </c>
      <c r="F118" s="12">
        <v>0.97</v>
      </c>
      <c r="G118" s="14">
        <v>0.2</v>
      </c>
      <c r="H118" s="14">
        <v>0.2</v>
      </c>
      <c r="I118" s="14">
        <v>0.2</v>
      </c>
      <c r="J118" s="14">
        <v>0.2</v>
      </c>
      <c r="K118" s="14">
        <v>0.2</v>
      </c>
      <c r="L118" s="14">
        <v>0.2</v>
      </c>
    </row>
    <row r="119" spans="1:12" s="3" customFormat="1" ht="16.5" x14ac:dyDescent="0.3">
      <c r="A119" s="43"/>
      <c r="B119" s="26">
        <v>37854</v>
      </c>
      <c r="C119" s="12">
        <v>1.8</v>
      </c>
      <c r="D119" s="12">
        <v>3.8</v>
      </c>
      <c r="E119" s="13">
        <v>54</v>
      </c>
      <c r="F119" s="12">
        <v>0.78</v>
      </c>
      <c r="G119" s="14">
        <v>0.2</v>
      </c>
      <c r="H119" s="14">
        <v>0.2</v>
      </c>
      <c r="I119" s="14">
        <v>0.2</v>
      </c>
      <c r="J119" s="14">
        <v>0.2</v>
      </c>
      <c r="K119" s="14">
        <v>0.2</v>
      </c>
      <c r="L119" s="14">
        <v>0.2</v>
      </c>
    </row>
    <row r="120" spans="1:12" s="3" customFormat="1" ht="16.5" x14ac:dyDescent="0.3">
      <c r="A120" s="43"/>
      <c r="B120" s="26">
        <v>37951</v>
      </c>
      <c r="C120" s="12">
        <v>1.73</v>
      </c>
      <c r="D120" s="12">
        <v>2</v>
      </c>
      <c r="E120" s="13">
        <v>24.8</v>
      </c>
      <c r="F120" s="14">
        <v>1</v>
      </c>
      <c r="G120" s="14">
        <v>1</v>
      </c>
      <c r="H120" s="14">
        <v>1</v>
      </c>
      <c r="I120" s="14">
        <v>1</v>
      </c>
      <c r="J120" s="14">
        <v>1</v>
      </c>
      <c r="K120" s="14">
        <v>1</v>
      </c>
      <c r="L120" s="14">
        <v>1</v>
      </c>
    </row>
    <row r="121" spans="1:12" s="3" customFormat="1" ht="16.5" x14ac:dyDescent="0.3">
      <c r="A121" s="43"/>
      <c r="B121" s="26">
        <v>38049</v>
      </c>
      <c r="C121" s="12">
        <v>2.09</v>
      </c>
      <c r="D121" s="12">
        <v>4.07</v>
      </c>
      <c r="E121" s="13">
        <v>75</v>
      </c>
      <c r="F121" s="12">
        <v>0.88</v>
      </c>
      <c r="G121" s="14">
        <v>0.2</v>
      </c>
      <c r="H121" s="12">
        <v>0.21</v>
      </c>
      <c r="I121" s="14">
        <v>0.2</v>
      </c>
      <c r="J121" s="14">
        <v>0.2</v>
      </c>
      <c r="K121" s="14">
        <v>0.2</v>
      </c>
      <c r="L121" s="14">
        <v>0.2</v>
      </c>
    </row>
    <row r="122" spans="1:12" s="3" customFormat="1" ht="16.5" x14ac:dyDescent="0.3">
      <c r="A122" s="43"/>
      <c r="B122" s="26">
        <v>38945</v>
      </c>
      <c r="C122" s="12">
        <v>1.4</v>
      </c>
      <c r="D122" s="12">
        <v>2.7</v>
      </c>
      <c r="E122" s="13">
        <v>33</v>
      </c>
      <c r="F122" s="12">
        <v>0.56000000000000005</v>
      </c>
      <c r="G122" s="14">
        <v>0.2</v>
      </c>
      <c r="H122" s="12">
        <v>0.21</v>
      </c>
      <c r="I122" s="14">
        <v>0.2</v>
      </c>
      <c r="J122" s="14">
        <v>0.2</v>
      </c>
      <c r="K122" s="14">
        <v>0.2</v>
      </c>
      <c r="L122" s="14">
        <v>0.2</v>
      </c>
    </row>
    <row r="123" spans="1:12" s="3" customFormat="1" ht="16.5" x14ac:dyDescent="0.3">
      <c r="A123" s="43"/>
      <c r="B123" s="26">
        <v>39127</v>
      </c>
      <c r="C123" s="12">
        <v>1.4</v>
      </c>
      <c r="D123" s="12">
        <v>3.7</v>
      </c>
      <c r="E123" s="13">
        <v>49</v>
      </c>
      <c r="F123" s="12">
        <v>0.43</v>
      </c>
      <c r="G123" s="14">
        <v>0.2</v>
      </c>
      <c r="H123" s="14">
        <v>0.2</v>
      </c>
      <c r="I123" s="14">
        <v>0.2</v>
      </c>
      <c r="J123" s="14">
        <v>0.2</v>
      </c>
      <c r="K123" s="14">
        <v>0.2</v>
      </c>
      <c r="L123" s="14">
        <v>0.2</v>
      </c>
    </row>
    <row r="124" spans="1:12" s="3" customFormat="1" ht="16.5" x14ac:dyDescent="0.3">
      <c r="A124" s="43"/>
      <c r="B124" s="26">
        <v>39349</v>
      </c>
      <c r="C124" s="12">
        <v>1.1000000000000001</v>
      </c>
      <c r="D124" s="12">
        <v>2.1</v>
      </c>
      <c r="E124" s="13">
        <v>23</v>
      </c>
      <c r="F124" s="12">
        <v>0.28000000000000003</v>
      </c>
      <c r="G124" s="14">
        <v>0.2</v>
      </c>
      <c r="H124" s="14">
        <v>0.2</v>
      </c>
      <c r="I124" s="14">
        <v>0.2</v>
      </c>
      <c r="J124" s="14">
        <v>0.2</v>
      </c>
      <c r="K124" s="14">
        <v>0.2</v>
      </c>
      <c r="L124" s="14">
        <v>0.2</v>
      </c>
    </row>
    <row r="125" spans="1:12" s="3" customFormat="1" ht="16.5" x14ac:dyDescent="0.3">
      <c r="A125" s="43"/>
      <c r="B125" s="26">
        <v>39520</v>
      </c>
      <c r="C125" s="12">
        <v>1.1000000000000001</v>
      </c>
      <c r="D125" s="12">
        <v>2.6</v>
      </c>
      <c r="E125" s="13">
        <v>52</v>
      </c>
      <c r="F125" s="12">
        <v>0.51</v>
      </c>
      <c r="G125" s="14">
        <v>0.2</v>
      </c>
      <c r="H125" s="14">
        <v>0.2</v>
      </c>
      <c r="I125" s="14">
        <v>0.2</v>
      </c>
      <c r="J125" s="12">
        <v>0.28000000000000003</v>
      </c>
      <c r="K125" s="14">
        <v>0.2</v>
      </c>
      <c r="L125" s="14">
        <v>0.2</v>
      </c>
    </row>
    <row r="126" spans="1:12" s="3" customFormat="1" ht="16.5" x14ac:dyDescent="0.3">
      <c r="A126" s="43"/>
      <c r="B126" s="26">
        <v>39717</v>
      </c>
      <c r="C126" s="12">
        <v>0.84</v>
      </c>
      <c r="D126" s="12">
        <v>1.3</v>
      </c>
      <c r="E126" s="12">
        <v>14</v>
      </c>
      <c r="F126" s="12">
        <v>0.2</v>
      </c>
      <c r="G126" s="14">
        <v>0.2</v>
      </c>
      <c r="H126" s="14">
        <v>0.2</v>
      </c>
      <c r="I126" s="14">
        <v>0.2</v>
      </c>
      <c r="J126" s="14">
        <v>0.2</v>
      </c>
      <c r="K126" s="14">
        <v>0.2</v>
      </c>
      <c r="L126" s="14">
        <v>0.2</v>
      </c>
    </row>
    <row r="127" spans="1:12" s="3" customFormat="1" ht="16.5" x14ac:dyDescent="0.3">
      <c r="A127" s="43"/>
      <c r="B127" s="26">
        <v>40080</v>
      </c>
      <c r="C127" s="12">
        <v>1</v>
      </c>
      <c r="D127" s="12">
        <v>2</v>
      </c>
      <c r="E127" s="13">
        <v>23</v>
      </c>
      <c r="F127" s="12">
        <v>0.25</v>
      </c>
      <c r="G127" s="14">
        <v>0.2</v>
      </c>
      <c r="H127" s="14">
        <v>0.2</v>
      </c>
      <c r="I127" s="14">
        <v>0.2</v>
      </c>
      <c r="J127" s="14">
        <v>0.2</v>
      </c>
      <c r="K127" s="14">
        <v>0.2</v>
      </c>
      <c r="L127" s="14">
        <v>0.2</v>
      </c>
    </row>
    <row r="128" spans="1:12" s="3" customFormat="1" ht="16.5" x14ac:dyDescent="0.3">
      <c r="A128" s="43"/>
      <c r="B128" s="26">
        <v>40310</v>
      </c>
      <c r="C128" s="12">
        <v>0.98</v>
      </c>
      <c r="D128" s="12">
        <v>1.8</v>
      </c>
      <c r="E128" s="13">
        <v>37</v>
      </c>
      <c r="F128" s="12">
        <v>0.34</v>
      </c>
      <c r="G128" s="14">
        <v>0.2</v>
      </c>
      <c r="H128" s="14">
        <v>0.2</v>
      </c>
      <c r="I128" s="14">
        <v>0.2</v>
      </c>
      <c r="J128" s="14">
        <v>0.2</v>
      </c>
      <c r="K128" s="14">
        <v>0.2</v>
      </c>
      <c r="L128" s="14">
        <v>0.2</v>
      </c>
    </row>
    <row r="129" spans="1:12" s="3" customFormat="1" ht="16.5" x14ac:dyDescent="0.3">
      <c r="A129" s="43"/>
      <c r="B129" s="26">
        <v>40500</v>
      </c>
      <c r="C129" s="12">
        <v>0.66</v>
      </c>
      <c r="D129" s="12">
        <v>0.89</v>
      </c>
      <c r="E129" s="12">
        <v>12</v>
      </c>
      <c r="F129" s="14">
        <v>0.2</v>
      </c>
      <c r="G129" s="14">
        <v>0.2</v>
      </c>
      <c r="H129" s="14">
        <v>0.2</v>
      </c>
      <c r="I129" s="14">
        <v>0.2</v>
      </c>
      <c r="J129" s="14">
        <v>0.2</v>
      </c>
      <c r="K129" s="14">
        <v>0.2</v>
      </c>
      <c r="L129" s="14">
        <v>0.2</v>
      </c>
    </row>
    <row r="130" spans="1:12" s="3" customFormat="1" ht="16.5" x14ac:dyDescent="0.3">
      <c r="A130" s="43"/>
      <c r="B130" s="26">
        <v>40682</v>
      </c>
      <c r="C130" s="12">
        <v>0.86</v>
      </c>
      <c r="D130" s="12">
        <v>1.3</v>
      </c>
      <c r="E130" s="13">
        <v>24</v>
      </c>
      <c r="F130" s="12">
        <v>0.26</v>
      </c>
      <c r="G130" s="14">
        <v>0.2</v>
      </c>
      <c r="H130" s="14">
        <v>0.2</v>
      </c>
      <c r="I130" s="14">
        <v>0.2</v>
      </c>
      <c r="J130" s="12">
        <v>0.32</v>
      </c>
      <c r="K130" s="14">
        <v>0.2</v>
      </c>
      <c r="L130" s="14">
        <v>0.2</v>
      </c>
    </row>
    <row r="131" spans="1:12" s="3" customFormat="1" ht="16.5" x14ac:dyDescent="0.3">
      <c r="A131" s="43"/>
      <c r="B131" s="26">
        <v>40869</v>
      </c>
      <c r="C131" s="12">
        <v>0.71</v>
      </c>
      <c r="D131" s="12">
        <v>0.73</v>
      </c>
      <c r="E131" s="12">
        <v>9.1999999999999993</v>
      </c>
      <c r="F131" s="14">
        <v>0.2</v>
      </c>
      <c r="G131" s="14">
        <v>0.2</v>
      </c>
      <c r="H131" s="14">
        <v>0.2</v>
      </c>
      <c r="I131" s="14">
        <v>0.2</v>
      </c>
      <c r="J131" s="14">
        <v>0.2</v>
      </c>
      <c r="K131" s="14">
        <v>0.2</v>
      </c>
      <c r="L131" s="14">
        <v>0.2</v>
      </c>
    </row>
    <row r="132" spans="1:12" s="3" customFormat="1" ht="16.5" x14ac:dyDescent="0.3">
      <c r="A132" s="43"/>
      <c r="B132" s="26">
        <v>41053</v>
      </c>
      <c r="C132" s="12">
        <v>0.7</v>
      </c>
      <c r="D132" s="12">
        <v>1.1000000000000001</v>
      </c>
      <c r="E132" s="13">
        <v>23</v>
      </c>
      <c r="F132" s="12">
        <v>0.21</v>
      </c>
      <c r="G132" s="14">
        <v>0.2</v>
      </c>
      <c r="H132" s="14">
        <v>0.2</v>
      </c>
      <c r="I132" s="14">
        <v>0.2</v>
      </c>
      <c r="J132" s="14">
        <v>0.2</v>
      </c>
      <c r="K132" s="14">
        <v>0.2</v>
      </c>
      <c r="L132" s="14">
        <v>0.2</v>
      </c>
    </row>
    <row r="133" spans="1:12" s="3" customFormat="1" ht="16.5" x14ac:dyDescent="0.3">
      <c r="A133" s="43"/>
      <c r="B133" s="28">
        <v>41221</v>
      </c>
      <c r="C133" s="17">
        <v>0.73</v>
      </c>
      <c r="D133" s="17">
        <v>0.75</v>
      </c>
      <c r="E133" s="17">
        <v>9.8000000000000007</v>
      </c>
      <c r="F133" s="18">
        <v>0.2</v>
      </c>
      <c r="G133" s="18">
        <v>0.2</v>
      </c>
      <c r="H133" s="18">
        <v>0.2</v>
      </c>
      <c r="I133" s="18">
        <v>0.2</v>
      </c>
      <c r="J133" s="18">
        <v>0.2</v>
      </c>
      <c r="K133" s="18">
        <v>0.2</v>
      </c>
      <c r="L133" s="18">
        <v>0.2</v>
      </c>
    </row>
    <row r="134" spans="1:12" s="3" customFormat="1" ht="16.5" x14ac:dyDescent="0.3">
      <c r="A134" s="43"/>
      <c r="B134" s="26">
        <v>44412</v>
      </c>
      <c r="C134" s="12">
        <v>0.36</v>
      </c>
      <c r="D134" s="12">
        <v>0.21</v>
      </c>
      <c r="E134" s="12">
        <v>0.33</v>
      </c>
      <c r="F134" s="14">
        <v>0.2</v>
      </c>
      <c r="G134" s="14">
        <v>0.2</v>
      </c>
      <c r="H134" s="14">
        <v>0.2</v>
      </c>
      <c r="I134" s="14">
        <v>0.2</v>
      </c>
      <c r="J134" s="14">
        <v>0.2</v>
      </c>
      <c r="K134" s="14">
        <v>0.2</v>
      </c>
      <c r="L134" s="14">
        <v>0.2</v>
      </c>
    </row>
    <row r="135" spans="1:12" s="3" customFormat="1" ht="16.5" x14ac:dyDescent="0.3">
      <c r="A135" s="43"/>
      <c r="B135" s="33">
        <v>44776</v>
      </c>
      <c r="C135" s="34">
        <v>0.39</v>
      </c>
      <c r="D135" s="34">
        <v>0.24</v>
      </c>
      <c r="E135" s="34">
        <v>0.31</v>
      </c>
      <c r="F135" s="35">
        <v>0.2</v>
      </c>
      <c r="G135" s="35">
        <v>0.2</v>
      </c>
      <c r="H135" s="35">
        <v>0.2</v>
      </c>
      <c r="I135" s="35">
        <v>0.2</v>
      </c>
      <c r="J135" s="35">
        <v>0.2</v>
      </c>
      <c r="K135" s="35">
        <v>0.2</v>
      </c>
      <c r="L135" s="35">
        <v>0.2</v>
      </c>
    </row>
    <row r="136" spans="1:12" s="3" customFormat="1" ht="3.75" customHeight="1" thickBot="1" x14ac:dyDescent="0.35">
      <c r="A136" s="38"/>
      <c r="B136" s="37"/>
      <c r="C136" s="38"/>
      <c r="D136" s="38"/>
      <c r="E136" s="38"/>
      <c r="F136" s="38"/>
      <c r="G136" s="38"/>
      <c r="H136" s="38"/>
      <c r="I136" s="39"/>
      <c r="J136" s="38"/>
      <c r="K136" s="38"/>
      <c r="L136" s="38"/>
    </row>
    <row r="137" spans="1:12" s="3" customFormat="1" ht="16.5" x14ac:dyDescent="0.3">
      <c r="A137" s="43" t="s">
        <v>16</v>
      </c>
      <c r="B137" s="27">
        <v>36784</v>
      </c>
      <c r="C137" s="15">
        <v>1.2</v>
      </c>
      <c r="D137" s="16">
        <v>0.2</v>
      </c>
      <c r="E137" s="16">
        <v>0.2</v>
      </c>
      <c r="F137" s="16">
        <v>0.2</v>
      </c>
      <c r="G137" s="16">
        <v>0.2</v>
      </c>
      <c r="H137" s="16">
        <v>0.2</v>
      </c>
      <c r="I137" s="16">
        <v>0.2</v>
      </c>
      <c r="J137" s="16">
        <v>0.2</v>
      </c>
      <c r="K137" s="16">
        <v>0.2</v>
      </c>
      <c r="L137" s="16">
        <v>0.2</v>
      </c>
    </row>
    <row r="138" spans="1:12" s="3" customFormat="1" ht="16.5" x14ac:dyDescent="0.3">
      <c r="A138" s="43"/>
      <c r="B138" s="26">
        <v>36934</v>
      </c>
      <c r="C138" s="12">
        <v>0.7</v>
      </c>
      <c r="D138" s="14">
        <v>0.2</v>
      </c>
      <c r="E138" s="14">
        <v>0.2</v>
      </c>
      <c r="F138" s="14">
        <v>0.2</v>
      </c>
      <c r="G138" s="14">
        <v>0.2</v>
      </c>
      <c r="H138" s="14">
        <v>0.2</v>
      </c>
      <c r="I138" s="14">
        <v>0.2</v>
      </c>
      <c r="J138" s="14">
        <v>0.2</v>
      </c>
      <c r="K138" s="14">
        <v>0.2</v>
      </c>
      <c r="L138" s="14">
        <v>0.2</v>
      </c>
    </row>
    <row r="139" spans="1:12" s="3" customFormat="1" ht="16.5" x14ac:dyDescent="0.3">
      <c r="A139" s="43"/>
      <c r="B139" s="26">
        <v>37028</v>
      </c>
      <c r="C139" s="12">
        <v>0.62</v>
      </c>
      <c r="D139" s="14">
        <v>0.2</v>
      </c>
      <c r="E139" s="14">
        <v>0.2</v>
      </c>
      <c r="F139" s="14">
        <v>0.2</v>
      </c>
      <c r="G139" s="14">
        <v>0.2</v>
      </c>
      <c r="H139" s="14">
        <v>0.2</v>
      </c>
      <c r="I139" s="14">
        <v>0.2</v>
      </c>
      <c r="J139" s="14">
        <v>0.2</v>
      </c>
      <c r="K139" s="14">
        <v>0.2</v>
      </c>
      <c r="L139" s="14">
        <v>0.2</v>
      </c>
    </row>
    <row r="140" spans="1:12" s="3" customFormat="1" ht="16.5" x14ac:dyDescent="0.3">
      <c r="A140" s="43"/>
      <c r="B140" s="26">
        <v>37118</v>
      </c>
      <c r="C140" s="12">
        <v>0.88</v>
      </c>
      <c r="D140" s="14">
        <v>0.2</v>
      </c>
      <c r="E140" s="14">
        <v>0.2</v>
      </c>
      <c r="F140" s="14">
        <v>0.2</v>
      </c>
      <c r="G140" s="14">
        <v>0.2</v>
      </c>
      <c r="H140" s="14">
        <v>0.2</v>
      </c>
      <c r="I140" s="14">
        <v>0.2</v>
      </c>
      <c r="J140" s="14">
        <v>0.2</v>
      </c>
      <c r="K140" s="14">
        <v>0.2</v>
      </c>
      <c r="L140" s="14">
        <v>0.2</v>
      </c>
    </row>
    <row r="141" spans="1:12" s="3" customFormat="1" ht="16.5" x14ac:dyDescent="0.3">
      <c r="A141" s="43"/>
      <c r="B141" s="26">
        <v>37210</v>
      </c>
      <c r="C141" s="12">
        <v>0.9</v>
      </c>
      <c r="D141" s="14">
        <v>0.2</v>
      </c>
      <c r="E141" s="14">
        <v>0.2</v>
      </c>
      <c r="F141" s="14">
        <v>0.2</v>
      </c>
      <c r="G141" s="14">
        <v>0.2</v>
      </c>
      <c r="H141" s="14">
        <v>0.2</v>
      </c>
      <c r="I141" s="14">
        <v>0.2</v>
      </c>
      <c r="J141" s="14">
        <v>0.2</v>
      </c>
      <c r="K141" s="14">
        <v>0.2</v>
      </c>
      <c r="L141" s="14">
        <v>0.2</v>
      </c>
    </row>
    <row r="142" spans="1:12" s="3" customFormat="1" ht="16.5" x14ac:dyDescent="0.3">
      <c r="A142" s="43"/>
      <c r="B142" s="26">
        <v>37307</v>
      </c>
      <c r="C142" s="12">
        <v>0.44</v>
      </c>
      <c r="D142" s="14">
        <v>0.2</v>
      </c>
      <c r="E142" s="14">
        <v>0.2</v>
      </c>
      <c r="F142" s="14">
        <v>0.2</v>
      </c>
      <c r="G142" s="14">
        <v>0.2</v>
      </c>
      <c r="H142" s="14">
        <v>0.2</v>
      </c>
      <c r="I142" s="14">
        <v>0.2</v>
      </c>
      <c r="J142" s="14">
        <v>0.2</v>
      </c>
      <c r="K142" s="14">
        <v>0.2</v>
      </c>
      <c r="L142" s="14">
        <v>0.2</v>
      </c>
    </row>
    <row r="143" spans="1:12" s="3" customFormat="1" ht="16.5" x14ac:dyDescent="0.3">
      <c r="A143" s="43"/>
      <c r="B143" s="26">
        <v>37396</v>
      </c>
      <c r="C143" s="12">
        <v>0.39</v>
      </c>
      <c r="D143" s="14">
        <v>0.2</v>
      </c>
      <c r="E143" s="14">
        <v>0.2</v>
      </c>
      <c r="F143" s="14">
        <v>0.2</v>
      </c>
      <c r="G143" s="14">
        <v>0.2</v>
      </c>
      <c r="H143" s="14">
        <v>0.2</v>
      </c>
      <c r="I143" s="14">
        <v>0.2</v>
      </c>
      <c r="J143" s="14">
        <v>0.2</v>
      </c>
      <c r="K143" s="14">
        <v>0.2</v>
      </c>
      <c r="L143" s="14">
        <v>0.2</v>
      </c>
    </row>
    <row r="144" spans="1:12" s="3" customFormat="1" ht="16.5" x14ac:dyDescent="0.3">
      <c r="A144" s="43"/>
      <c r="B144" s="26">
        <v>37487</v>
      </c>
      <c r="C144" s="12">
        <v>0.71</v>
      </c>
      <c r="D144" s="14">
        <v>0.2</v>
      </c>
      <c r="E144" s="14">
        <v>0.2</v>
      </c>
      <c r="F144" s="14">
        <v>0.2</v>
      </c>
      <c r="G144" s="14">
        <v>0.2</v>
      </c>
      <c r="H144" s="14">
        <v>0.2</v>
      </c>
      <c r="I144" s="14">
        <v>0.2</v>
      </c>
      <c r="J144" s="14">
        <v>0.2</v>
      </c>
      <c r="K144" s="14">
        <v>0.2</v>
      </c>
      <c r="L144" s="14">
        <v>0.2</v>
      </c>
    </row>
    <row r="145" spans="1:12" s="3" customFormat="1" ht="16.5" x14ac:dyDescent="0.3">
      <c r="A145" s="43"/>
      <c r="B145" s="26">
        <v>37581</v>
      </c>
      <c r="C145" s="12">
        <v>0.86</v>
      </c>
      <c r="D145" s="14">
        <v>0.2</v>
      </c>
      <c r="E145" s="14">
        <v>0.2</v>
      </c>
      <c r="F145" s="14">
        <v>0.2</v>
      </c>
      <c r="G145" s="14">
        <v>0.2</v>
      </c>
      <c r="H145" s="14">
        <v>0.2</v>
      </c>
      <c r="I145" s="14">
        <v>0.2</v>
      </c>
      <c r="J145" s="14">
        <v>0.2</v>
      </c>
      <c r="K145" s="14">
        <v>0.2</v>
      </c>
      <c r="L145" s="14">
        <v>0.2</v>
      </c>
    </row>
    <row r="146" spans="1:12" s="3" customFormat="1" ht="16.5" x14ac:dyDescent="0.3">
      <c r="A146" s="43"/>
      <c r="B146" s="26">
        <v>37672</v>
      </c>
      <c r="C146" s="12">
        <v>0.62</v>
      </c>
      <c r="D146" s="14">
        <v>0.2</v>
      </c>
      <c r="E146" s="14">
        <v>0.2</v>
      </c>
      <c r="F146" s="14">
        <v>0.2</v>
      </c>
      <c r="G146" s="14">
        <v>0.2</v>
      </c>
      <c r="H146" s="14">
        <v>0.2</v>
      </c>
      <c r="I146" s="14">
        <v>0.2</v>
      </c>
      <c r="J146" s="14">
        <v>0.2</v>
      </c>
      <c r="K146" s="14">
        <v>0.2</v>
      </c>
      <c r="L146" s="14">
        <v>0.2</v>
      </c>
    </row>
    <row r="147" spans="1:12" s="3" customFormat="1" ht="16.5" x14ac:dyDescent="0.3">
      <c r="A147" s="43"/>
      <c r="B147" s="26">
        <v>37762</v>
      </c>
      <c r="C147" s="12">
        <v>0.52</v>
      </c>
      <c r="D147" s="14">
        <v>0.2</v>
      </c>
      <c r="E147" s="14">
        <v>0.2</v>
      </c>
      <c r="F147" s="14">
        <v>0.2</v>
      </c>
      <c r="G147" s="14">
        <v>0.2</v>
      </c>
      <c r="H147" s="14">
        <v>0.2</v>
      </c>
      <c r="I147" s="14">
        <v>0.2</v>
      </c>
      <c r="J147" s="14">
        <v>0.2</v>
      </c>
      <c r="K147" s="14">
        <v>0.2</v>
      </c>
      <c r="L147" s="14">
        <v>0.2</v>
      </c>
    </row>
    <row r="148" spans="1:12" s="3" customFormat="1" ht="16.5" x14ac:dyDescent="0.3">
      <c r="A148" s="43"/>
      <c r="B148" s="26">
        <v>37854</v>
      </c>
      <c r="C148" s="12">
        <v>0.89</v>
      </c>
      <c r="D148" s="14">
        <v>0.2</v>
      </c>
      <c r="E148" s="14">
        <v>0.2</v>
      </c>
      <c r="F148" s="14">
        <v>0.2</v>
      </c>
      <c r="G148" s="14">
        <v>0.2</v>
      </c>
      <c r="H148" s="14">
        <v>0.2</v>
      </c>
      <c r="I148" s="14">
        <v>0.2</v>
      </c>
      <c r="J148" s="14">
        <v>0.2</v>
      </c>
      <c r="K148" s="14">
        <v>0.2</v>
      </c>
      <c r="L148" s="14">
        <v>0.2</v>
      </c>
    </row>
    <row r="149" spans="1:12" s="3" customFormat="1" ht="16.5" x14ac:dyDescent="0.3">
      <c r="A149" s="43"/>
      <c r="B149" s="26">
        <v>37951</v>
      </c>
      <c r="C149" s="12">
        <v>0.86</v>
      </c>
      <c r="D149" s="14">
        <v>0.2</v>
      </c>
      <c r="E149" s="14">
        <v>0.2</v>
      </c>
      <c r="F149" s="14">
        <v>0.2</v>
      </c>
      <c r="G149" s="14">
        <v>0.2</v>
      </c>
      <c r="H149" s="14">
        <v>0.2</v>
      </c>
      <c r="I149" s="14">
        <v>0.2</v>
      </c>
      <c r="J149" s="14">
        <v>0.2</v>
      </c>
      <c r="K149" s="14">
        <v>0.2</v>
      </c>
      <c r="L149" s="14">
        <v>0.2</v>
      </c>
    </row>
    <row r="150" spans="1:12" s="3" customFormat="1" ht="16.5" x14ac:dyDescent="0.3">
      <c r="A150" s="43"/>
      <c r="B150" s="26">
        <v>38049</v>
      </c>
      <c r="C150" s="12">
        <v>0.55000000000000004</v>
      </c>
      <c r="D150" s="14">
        <v>0.2</v>
      </c>
      <c r="E150" s="14">
        <v>0.2</v>
      </c>
      <c r="F150" s="14">
        <v>0.2</v>
      </c>
      <c r="G150" s="14">
        <v>0.2</v>
      </c>
      <c r="H150" s="14">
        <v>0.2</v>
      </c>
      <c r="I150" s="14">
        <v>0.2</v>
      </c>
      <c r="J150" s="14">
        <v>0.2</v>
      </c>
      <c r="K150" s="14">
        <v>0.2</v>
      </c>
      <c r="L150" s="14">
        <v>0.2</v>
      </c>
    </row>
    <row r="151" spans="1:12" s="3" customFormat="1" ht="16.5" x14ac:dyDescent="0.3">
      <c r="A151" s="43"/>
      <c r="B151" s="26">
        <v>38946</v>
      </c>
      <c r="C151" s="12">
        <v>0.66</v>
      </c>
      <c r="D151" s="14">
        <v>0.2</v>
      </c>
      <c r="E151" s="14">
        <v>0.2</v>
      </c>
      <c r="F151" s="14">
        <v>0.2</v>
      </c>
      <c r="G151" s="14">
        <v>0.2</v>
      </c>
      <c r="H151" s="14">
        <v>0.2</v>
      </c>
      <c r="I151" s="14">
        <v>0.2</v>
      </c>
      <c r="J151" s="14">
        <v>0.2</v>
      </c>
      <c r="K151" s="14">
        <v>0.2</v>
      </c>
      <c r="L151" s="14">
        <v>0.2</v>
      </c>
    </row>
    <row r="152" spans="1:12" s="3" customFormat="1" ht="16.5" x14ac:dyDescent="0.3">
      <c r="A152" s="43"/>
      <c r="B152" s="26">
        <v>39127</v>
      </c>
      <c r="C152" s="12">
        <v>0.34</v>
      </c>
      <c r="D152" s="14">
        <v>0.2</v>
      </c>
      <c r="E152" s="14">
        <v>0.2</v>
      </c>
      <c r="F152" s="14">
        <v>0.2</v>
      </c>
      <c r="G152" s="14">
        <v>0.2</v>
      </c>
      <c r="H152" s="14">
        <v>0.2</v>
      </c>
      <c r="I152" s="14">
        <v>0.2</v>
      </c>
      <c r="J152" s="14">
        <v>0.2</v>
      </c>
      <c r="K152" s="14">
        <v>0.2</v>
      </c>
      <c r="L152" s="14">
        <v>0.2</v>
      </c>
    </row>
    <row r="153" spans="1:12" s="3" customFormat="1" ht="16.5" x14ac:dyDescent="0.3">
      <c r="A153" s="43"/>
      <c r="B153" s="26">
        <v>39349</v>
      </c>
      <c r="C153" s="12">
        <v>0.69</v>
      </c>
      <c r="D153" s="14">
        <v>0.2</v>
      </c>
      <c r="E153" s="14">
        <v>0.2</v>
      </c>
      <c r="F153" s="14">
        <v>0.2</v>
      </c>
      <c r="G153" s="14">
        <v>0.2</v>
      </c>
      <c r="H153" s="14">
        <v>0.2</v>
      </c>
      <c r="I153" s="14">
        <v>0.2</v>
      </c>
      <c r="J153" s="14">
        <v>0.2</v>
      </c>
      <c r="K153" s="14">
        <v>0.2</v>
      </c>
      <c r="L153" s="14">
        <v>0.2</v>
      </c>
    </row>
    <row r="154" spans="1:12" s="3" customFormat="1" ht="16.5" x14ac:dyDescent="0.3">
      <c r="A154" s="43"/>
      <c r="B154" s="26">
        <v>39520</v>
      </c>
      <c r="C154" s="12">
        <v>0.33</v>
      </c>
      <c r="D154" s="14">
        <v>0.2</v>
      </c>
      <c r="E154" s="14">
        <v>0.2</v>
      </c>
      <c r="F154" s="14">
        <v>0.2</v>
      </c>
      <c r="G154" s="14">
        <v>0.2</v>
      </c>
      <c r="H154" s="14">
        <v>0.2</v>
      </c>
      <c r="I154" s="14">
        <v>0.2</v>
      </c>
      <c r="J154" s="12">
        <v>0.33</v>
      </c>
      <c r="K154" s="14">
        <v>0.2</v>
      </c>
      <c r="L154" s="14">
        <v>0.2</v>
      </c>
    </row>
    <row r="155" spans="1:12" s="3" customFormat="1" ht="16.5" x14ac:dyDescent="0.3">
      <c r="A155" s="43"/>
      <c r="B155" s="26">
        <v>39717</v>
      </c>
      <c r="C155" s="12">
        <v>0.67</v>
      </c>
      <c r="D155" s="14">
        <v>0.2</v>
      </c>
      <c r="E155" s="14">
        <v>0.2</v>
      </c>
      <c r="F155" s="14">
        <v>0.2</v>
      </c>
      <c r="G155" s="14">
        <v>0.2</v>
      </c>
      <c r="H155" s="14">
        <v>0.2</v>
      </c>
      <c r="I155" s="14">
        <v>0.2</v>
      </c>
      <c r="J155" s="14">
        <v>0.2</v>
      </c>
      <c r="K155" s="14">
        <v>0.2</v>
      </c>
      <c r="L155" s="12">
        <v>0.21</v>
      </c>
    </row>
    <row r="156" spans="1:12" s="3" customFormat="1" ht="16.5" x14ac:dyDescent="0.3">
      <c r="A156" s="43"/>
      <c r="B156" s="26">
        <v>40080</v>
      </c>
      <c r="C156" s="12">
        <v>0.6</v>
      </c>
      <c r="D156" s="14">
        <v>0.2</v>
      </c>
      <c r="E156" s="14">
        <v>0.2</v>
      </c>
      <c r="F156" s="14">
        <v>0.2</v>
      </c>
      <c r="G156" s="14">
        <v>0.2</v>
      </c>
      <c r="H156" s="14">
        <v>0.2</v>
      </c>
      <c r="I156" s="14">
        <v>0.2</v>
      </c>
      <c r="J156" s="14">
        <v>0.2</v>
      </c>
      <c r="K156" s="14">
        <v>0.2</v>
      </c>
      <c r="L156" s="14">
        <v>0.2</v>
      </c>
    </row>
    <row r="157" spans="1:12" s="3" customFormat="1" ht="16.5" x14ac:dyDescent="0.3">
      <c r="A157" s="43"/>
      <c r="B157" s="26">
        <v>40310</v>
      </c>
      <c r="C157" s="12">
        <v>0.28000000000000003</v>
      </c>
      <c r="D157" s="14">
        <v>0.2</v>
      </c>
      <c r="E157" s="14">
        <v>0.2</v>
      </c>
      <c r="F157" s="14">
        <v>0.2</v>
      </c>
      <c r="G157" s="14">
        <v>0.2</v>
      </c>
      <c r="H157" s="14">
        <v>0.2</v>
      </c>
      <c r="I157" s="14">
        <v>0.2</v>
      </c>
      <c r="J157" s="14">
        <v>0.2</v>
      </c>
      <c r="K157" s="14">
        <v>0.2</v>
      </c>
      <c r="L157" s="14">
        <v>0.2</v>
      </c>
    </row>
    <row r="158" spans="1:12" s="3" customFormat="1" ht="16.5" x14ac:dyDescent="0.3">
      <c r="A158" s="43"/>
      <c r="B158" s="26">
        <v>40500</v>
      </c>
      <c r="C158" s="12">
        <v>0.22</v>
      </c>
      <c r="D158" s="14">
        <v>0.2</v>
      </c>
      <c r="E158" s="14">
        <v>0.2</v>
      </c>
      <c r="F158" s="14">
        <v>0.2</v>
      </c>
      <c r="G158" s="14">
        <v>0.2</v>
      </c>
      <c r="H158" s="14">
        <v>0.2</v>
      </c>
      <c r="I158" s="14">
        <v>0.2</v>
      </c>
      <c r="J158" s="14">
        <v>0.2</v>
      </c>
      <c r="K158" s="14">
        <v>0.2</v>
      </c>
      <c r="L158" s="14">
        <v>0.2</v>
      </c>
    </row>
    <row r="159" spans="1:12" s="3" customFormat="1" ht="16.5" x14ac:dyDescent="0.3">
      <c r="A159" s="43"/>
      <c r="B159" s="26">
        <v>40682</v>
      </c>
      <c r="C159" s="12">
        <v>0.28999999999999998</v>
      </c>
      <c r="D159" s="14">
        <v>0.2</v>
      </c>
      <c r="E159" s="14">
        <v>0.2</v>
      </c>
      <c r="F159" s="14">
        <v>0.2</v>
      </c>
      <c r="G159" s="14">
        <v>0.2</v>
      </c>
      <c r="H159" s="14">
        <v>0.2</v>
      </c>
      <c r="I159" s="14">
        <v>0.2</v>
      </c>
      <c r="J159" s="12">
        <v>0.25</v>
      </c>
      <c r="K159" s="14">
        <v>0.2</v>
      </c>
      <c r="L159" s="14">
        <v>0.2</v>
      </c>
    </row>
    <row r="160" spans="1:12" s="3" customFormat="1" ht="16.5" x14ac:dyDescent="0.3">
      <c r="A160" s="43"/>
      <c r="B160" s="26">
        <v>40869</v>
      </c>
      <c r="C160" s="12">
        <v>0.43</v>
      </c>
      <c r="D160" s="14">
        <v>0.2</v>
      </c>
      <c r="E160" s="14">
        <v>0.2</v>
      </c>
      <c r="F160" s="14">
        <v>0.2</v>
      </c>
      <c r="G160" s="14">
        <v>0.2</v>
      </c>
      <c r="H160" s="14">
        <v>0.2</v>
      </c>
      <c r="I160" s="14">
        <v>0.2</v>
      </c>
      <c r="J160" s="14">
        <v>0.2</v>
      </c>
      <c r="K160" s="14">
        <v>0.2</v>
      </c>
      <c r="L160" s="12">
        <v>0.22</v>
      </c>
    </row>
    <row r="161" spans="1:12" s="3" customFormat="1" ht="16.5" x14ac:dyDescent="0.3">
      <c r="A161" s="43"/>
      <c r="B161" s="26">
        <v>41053</v>
      </c>
      <c r="C161" s="12">
        <v>0.27</v>
      </c>
      <c r="D161" s="14">
        <v>0.2</v>
      </c>
      <c r="E161" s="14">
        <v>0.2</v>
      </c>
      <c r="F161" s="14">
        <v>0.2</v>
      </c>
      <c r="G161" s="14">
        <v>0.2</v>
      </c>
      <c r="H161" s="14">
        <v>0.2</v>
      </c>
      <c r="I161" s="14">
        <v>0.2</v>
      </c>
      <c r="J161" s="14">
        <v>0.2</v>
      </c>
      <c r="K161" s="14">
        <v>0.2</v>
      </c>
      <c r="L161" s="45">
        <v>0.2</v>
      </c>
    </row>
    <row r="162" spans="1:12" s="3" customFormat="1" ht="16.5" x14ac:dyDescent="0.3">
      <c r="A162" s="43"/>
      <c r="B162" s="28">
        <v>41221</v>
      </c>
      <c r="C162" s="17">
        <v>0.44</v>
      </c>
      <c r="D162" s="18">
        <v>0.2</v>
      </c>
      <c r="E162" s="18">
        <v>0.2</v>
      </c>
      <c r="F162" s="18">
        <v>0.2</v>
      </c>
      <c r="G162" s="18">
        <v>0.2</v>
      </c>
      <c r="H162" s="18">
        <v>0.2</v>
      </c>
      <c r="I162" s="18">
        <v>0.2</v>
      </c>
      <c r="J162" s="18">
        <v>0.2</v>
      </c>
      <c r="K162" s="18">
        <v>0.2</v>
      </c>
      <c r="L162" s="18">
        <v>0.2</v>
      </c>
    </row>
    <row r="163" spans="1:12" s="3" customFormat="1" ht="16.5" x14ac:dyDescent="0.3">
      <c r="A163" s="43"/>
      <c r="B163" s="26">
        <v>44412</v>
      </c>
      <c r="C163" s="12">
        <v>0.33</v>
      </c>
      <c r="D163" s="14">
        <v>0.2</v>
      </c>
      <c r="E163" s="14">
        <v>0.2</v>
      </c>
      <c r="F163" s="14">
        <v>0.2</v>
      </c>
      <c r="G163" s="14">
        <v>0.2</v>
      </c>
      <c r="H163" s="14">
        <v>0.2</v>
      </c>
      <c r="I163" s="14">
        <v>0.2</v>
      </c>
      <c r="J163" s="14">
        <v>0.2</v>
      </c>
      <c r="K163" s="14">
        <v>0.2</v>
      </c>
      <c r="L163" s="14">
        <v>0.2</v>
      </c>
    </row>
    <row r="164" spans="1:12" s="3" customFormat="1" ht="16.5" x14ac:dyDescent="0.3">
      <c r="A164" s="43"/>
      <c r="B164" s="33">
        <v>44776</v>
      </c>
      <c r="C164" s="34">
        <v>0.31</v>
      </c>
      <c r="D164" s="35">
        <v>0.2</v>
      </c>
      <c r="E164" s="35">
        <v>0.2</v>
      </c>
      <c r="F164" s="35">
        <v>0.2</v>
      </c>
      <c r="G164" s="35">
        <v>0.2</v>
      </c>
      <c r="H164" s="35">
        <v>0.2</v>
      </c>
      <c r="I164" s="35">
        <v>0.2</v>
      </c>
      <c r="J164" s="35">
        <v>0.2</v>
      </c>
      <c r="K164" s="35">
        <v>0.2</v>
      </c>
      <c r="L164" s="35">
        <v>0.2</v>
      </c>
    </row>
    <row r="165" spans="1:12" s="3" customFormat="1" ht="3.75" customHeight="1" thickBot="1" x14ac:dyDescent="0.35">
      <c r="A165" s="38"/>
      <c r="B165" s="37"/>
      <c r="C165" s="38"/>
      <c r="D165" s="38"/>
      <c r="E165" s="38"/>
      <c r="F165" s="38"/>
      <c r="G165" s="38"/>
      <c r="H165" s="38"/>
      <c r="I165" s="39"/>
      <c r="J165" s="38"/>
      <c r="K165" s="38"/>
      <c r="L165" s="38"/>
    </row>
    <row r="166" spans="1:12" s="7" customFormat="1" ht="15" customHeight="1" x14ac:dyDescent="0.15">
      <c r="A166" s="4" t="s">
        <v>31</v>
      </c>
      <c r="B166" s="29"/>
      <c r="C166" s="5"/>
      <c r="D166" s="6"/>
      <c r="E166" s="6"/>
      <c r="F166" s="6"/>
      <c r="G166" s="6"/>
      <c r="H166" s="6"/>
      <c r="I166" s="6"/>
      <c r="J166" s="6"/>
      <c r="K166" s="6"/>
      <c r="L166" s="6"/>
    </row>
    <row r="167" spans="1:12" s="7" customFormat="1" ht="15" customHeight="1" x14ac:dyDescent="0.15">
      <c r="A167" s="4" t="s">
        <v>33</v>
      </c>
      <c r="B167" s="30"/>
    </row>
    <row r="168" spans="1:12" s="7" customFormat="1" ht="15" customHeight="1" x14ac:dyDescent="0.15">
      <c r="A168" s="4" t="s">
        <v>54</v>
      </c>
      <c r="B168" s="30"/>
    </row>
    <row r="169" spans="1:12" s="7" customFormat="1" ht="15" customHeight="1" x14ac:dyDescent="0.15">
      <c r="A169" s="4" t="s">
        <v>55</v>
      </c>
      <c r="B169" s="30"/>
    </row>
    <row r="170" spans="1:12" s="7" customFormat="1" ht="15" customHeight="1" x14ac:dyDescent="0.15">
      <c r="A170" s="4" t="s">
        <v>60</v>
      </c>
      <c r="B170" s="30"/>
    </row>
    <row r="171" spans="1:12" s="7" customFormat="1" ht="15" customHeight="1" x14ac:dyDescent="0.15">
      <c r="A171" s="8" t="s">
        <v>52</v>
      </c>
      <c r="B171" s="31"/>
    </row>
    <row r="172" spans="1:12" s="7" customFormat="1" ht="15" customHeight="1" x14ac:dyDescent="0.15">
      <c r="A172" s="8" t="s">
        <v>53</v>
      </c>
      <c r="B172" s="31"/>
    </row>
    <row r="173" spans="1:12" s="7" customFormat="1" ht="15" customHeight="1" x14ac:dyDescent="0.15">
      <c r="A173" s="8" t="s">
        <v>40</v>
      </c>
      <c r="B173" s="31"/>
      <c r="C173" s="7" t="s">
        <v>41</v>
      </c>
      <c r="F173" s="7" t="s">
        <v>42</v>
      </c>
      <c r="I173" s="7" t="s">
        <v>43</v>
      </c>
    </row>
    <row r="174" spans="1:12" s="7" customFormat="1" ht="15" customHeight="1" x14ac:dyDescent="0.15">
      <c r="A174" s="7" t="s">
        <v>44</v>
      </c>
      <c r="B174" s="31"/>
      <c r="C174" s="8" t="s">
        <v>45</v>
      </c>
      <c r="F174" s="7" t="s">
        <v>46</v>
      </c>
      <c r="I174" s="7" t="s">
        <v>47</v>
      </c>
    </row>
    <row r="175" spans="1:12" s="7" customFormat="1" ht="15" customHeight="1" x14ac:dyDescent="0.15">
      <c r="A175" s="4" t="s">
        <v>48</v>
      </c>
      <c r="B175" s="30" t="s">
        <v>17</v>
      </c>
    </row>
    <row r="176" spans="1:12" s="7" customFormat="1" ht="15" customHeight="1" x14ac:dyDescent="0.15">
      <c r="A176" s="4" t="s">
        <v>61</v>
      </c>
      <c r="B176" s="31"/>
    </row>
  </sheetData>
  <printOptions horizontalCentered="1"/>
  <pageMargins left="0.8" right="0.8" top="1" bottom="1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5fc883-5d85-4904-bd49-e46ed76e59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5AEAE168D3B4AB14AEAF84B8165FB" ma:contentTypeVersion="13" ma:contentTypeDescription="Create a new document." ma:contentTypeScope="" ma:versionID="ad7bd76ea8e2bc221e7ecdd8dd4073d7">
  <xsd:schema xmlns:xsd="http://www.w3.org/2001/XMLSchema" xmlns:xs="http://www.w3.org/2001/XMLSchema" xmlns:p="http://schemas.microsoft.com/office/2006/metadata/properties" xmlns:ns2="c05fc883-5d85-4904-bd49-e46ed76e59de" xmlns:ns3="aac9c0f3-410b-4404-a0d8-cdab6e6cd38a" targetNamespace="http://schemas.microsoft.com/office/2006/metadata/properties" ma:root="true" ma:fieldsID="e2be59454658a1224144733462eea1e1" ns2:_="" ns3:_="">
    <xsd:import namespace="c05fc883-5d85-4904-bd49-e46ed76e59de"/>
    <xsd:import namespace="aac9c0f3-410b-4404-a0d8-cdab6e6cd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fc883-5d85-4904-bd49-e46ed76e5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23da137-58e0-4960-b9d4-041853acb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9c0f3-410b-4404-a0d8-cdab6e6cd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3D67C-0F33-4BB7-A050-14DF9A8B4AE2}">
  <ds:schemaRefs>
    <ds:schemaRef ds:uri="http://purl.org/dc/terms/"/>
    <ds:schemaRef ds:uri="c05fc883-5d85-4904-bd49-e46ed76e59de"/>
    <ds:schemaRef ds:uri="aac9c0f3-410b-4404-a0d8-cdab6e6cd38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174B72-30A8-4CD7-BC06-A03C2344D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fc883-5d85-4904-bd49-e46ed76e59de"/>
    <ds:schemaRef ds:uri="aac9c0f3-410b-4404-a0d8-cdab6e6cd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406934-26AD-47CB-AEAE-62F284A29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HVOC GW Data</vt:lpstr>
      <vt:lpstr>CVOC-Geochem GW Data</vt:lpstr>
      <vt:lpstr>Chart References</vt:lpstr>
      <vt:lpstr>Time Trend_MW-1S</vt:lpstr>
      <vt:lpstr>'Chart References'!_Toc341689070</vt:lpstr>
      <vt:lpstr>'CVOC-Geochem GW Data'!_Toc341689070</vt:lpstr>
      <vt:lpstr>'HVOC GW Data'!_Toc341689070</vt:lpstr>
      <vt:lpstr>'Chart References'!Print_Area</vt:lpstr>
      <vt:lpstr>'CVOC-Geochem GW Data'!Print_Area</vt:lpstr>
      <vt:lpstr>'HVOC GW Data'!Print_Area</vt:lpstr>
      <vt:lpstr>'Chart References'!Print_Titles</vt:lpstr>
      <vt:lpstr>'CVOC-Geochem GW Data'!Print_Titles</vt:lpstr>
      <vt:lpstr>'HVOC GW Data'!Print_Titles</vt:lpstr>
    </vt:vector>
  </TitlesOfParts>
  <Company>Herrera Environmental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McKernan</dc:creator>
  <cp:lastModifiedBy>Shannon McKernan</cp:lastModifiedBy>
  <cp:lastPrinted>2024-04-24T17:50:50Z</cp:lastPrinted>
  <dcterms:created xsi:type="dcterms:W3CDTF">2023-06-08T19:21:32Z</dcterms:created>
  <dcterms:modified xsi:type="dcterms:W3CDTF">2024-07-30T22:20:51Z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0x010100B995AEAE168D3B4AB14AEAF84B8165FB</vt:lpwstr>
  </property>
  <property fmtid="{D5CDD505-2E9C-101B-9397-08002B2CF9AE}" pid="3" name="MediaServiceImageTags">
    <vt:lpwstr/>
  </property>
</Properties>
</file>