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CYFLBLVUSER\dsou461$\My Documents\Hansville Landfill, FSID 2605, CSID 695, SIC JJ057\Environmental Monitoring\2016\ECY GW Data Review and PLP Response\"/>
    </mc:Choice>
  </mc:AlternateContent>
  <bookViews>
    <workbookView xWindow="0" yWindow="0" windowWidth="23040" windowHeight="10800" tabRatio="937" firstSheet="7" activeTab="15"/>
  </bookViews>
  <sheets>
    <sheet name="VC - MW-06 UCL_LCL_Mean" sheetId="5" r:id="rId1"/>
    <sheet name="VC - MW-06 CfL Vergence" sheetId="14" r:id="rId2"/>
    <sheet name="VC - MW-06 Exp" sheetId="9" r:id="rId3"/>
    <sheet name="VC - MW-12I UCL_LCL_Mean" sheetId="6" r:id="rId4"/>
    <sheet name="VC - MW-12I CfL Vergence" sheetId="15" r:id="rId5"/>
    <sheet name="VC - MW-12I Exp" sheetId="10" r:id="rId6"/>
    <sheet name="VC - MW-14 UCL_LCL_Mean" sheetId="7" r:id="rId7"/>
    <sheet name="VC - MW-14 CfL Vergence" sheetId="16" r:id="rId8"/>
    <sheet name="VC - MW-14 Exp" sheetId="11" r:id="rId9"/>
    <sheet name="VC - MW-14 Exp (2)" sheetId="18" r:id="rId10"/>
    <sheet name="As - MW-14  UCL_LCL_Mean" sheetId="8" r:id="rId11"/>
    <sheet name="As - MW-14 CfL Vergence" sheetId="19" r:id="rId12"/>
    <sheet name="As - MW-14 Exp" sheetId="12" r:id="rId13"/>
    <sheet name="As - MW-14 Exp (2)" sheetId="17" r:id="rId14"/>
    <sheet name="Cf Limits" sheetId="4" r:id="rId15"/>
    <sheet name="Aquachem" sheetId="2" r:id="rId16"/>
    <sheet name="Timeseries Data" sheetId="1" r:id="rId17"/>
    <sheet name="TS Data for SG" sheetId="13" r:id="rId18"/>
  </sheets>
  <definedNames>
    <definedName name="_xlnm._FilterDatabase" localSheetId="15" hidden="1">Aquachem!$A$1:$G$127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4" l="1"/>
  <c r="N23" i="4"/>
  <c r="N22" i="4"/>
  <c r="N21" i="4"/>
  <c r="N20" i="4"/>
  <c r="N18" i="4"/>
  <c r="N17" i="4"/>
  <c r="N16" i="4"/>
  <c r="N15" i="4"/>
  <c r="N14" i="4"/>
  <c r="N12" i="4"/>
  <c r="N11" i="4"/>
  <c r="N10" i="4"/>
  <c r="N9" i="4"/>
  <c r="N8" i="4"/>
  <c r="N3" i="4"/>
  <c r="N4" i="4"/>
  <c r="N5" i="4"/>
  <c r="N6" i="4"/>
  <c r="N2" i="4"/>
  <c r="F3" i="13" l="1"/>
  <c r="G3" i="13"/>
  <c r="H3" i="13"/>
  <c r="I3" i="13"/>
  <c r="F4" i="13"/>
  <c r="G4" i="13"/>
  <c r="H4" i="13"/>
  <c r="I4" i="13"/>
  <c r="F5" i="13"/>
  <c r="G5" i="13"/>
  <c r="H5" i="13"/>
  <c r="I5" i="13"/>
  <c r="F6" i="13"/>
  <c r="G6" i="13"/>
  <c r="H6" i="13"/>
  <c r="I6" i="13"/>
  <c r="F7" i="13"/>
  <c r="G7" i="13"/>
  <c r="H7" i="13"/>
  <c r="I7" i="13"/>
  <c r="F8" i="13"/>
  <c r="G8" i="13"/>
  <c r="H8" i="13"/>
  <c r="I8" i="13"/>
  <c r="F9" i="13"/>
  <c r="G9" i="13"/>
  <c r="H9" i="13"/>
  <c r="I9" i="13"/>
  <c r="F10" i="13"/>
  <c r="G10" i="13"/>
  <c r="H10" i="13"/>
  <c r="I10" i="13"/>
  <c r="F11" i="13"/>
  <c r="G11" i="13"/>
  <c r="H11" i="13"/>
  <c r="I11" i="13"/>
  <c r="F12" i="13"/>
  <c r="G12" i="13"/>
  <c r="H12" i="13"/>
  <c r="I12" i="13"/>
  <c r="F13" i="13"/>
  <c r="G13" i="13"/>
  <c r="H13" i="13"/>
  <c r="I13" i="13"/>
  <c r="F14" i="13"/>
  <c r="G14" i="13"/>
  <c r="H14" i="13"/>
  <c r="I14" i="13"/>
  <c r="F15" i="13"/>
  <c r="G15" i="13"/>
  <c r="H15" i="13"/>
  <c r="I15" i="13"/>
  <c r="F16" i="13"/>
  <c r="G16" i="13"/>
  <c r="H16" i="13"/>
  <c r="I16" i="13"/>
  <c r="F17" i="13"/>
  <c r="G17" i="13"/>
  <c r="H17" i="13"/>
  <c r="I17" i="13"/>
  <c r="F18" i="13"/>
  <c r="G18" i="13"/>
  <c r="H18" i="13"/>
  <c r="I18" i="13"/>
  <c r="F19" i="13"/>
  <c r="G19" i="13"/>
  <c r="H19" i="13"/>
  <c r="I19" i="13"/>
  <c r="F20" i="13"/>
  <c r="G20" i="13"/>
  <c r="H20" i="13"/>
  <c r="I20" i="13"/>
  <c r="F21" i="13"/>
  <c r="G21" i="13"/>
  <c r="H21" i="13"/>
  <c r="I21" i="13"/>
  <c r="F22" i="13"/>
  <c r="G22" i="13"/>
  <c r="H22" i="13"/>
  <c r="I22" i="13"/>
  <c r="F23" i="13"/>
  <c r="G23" i="13"/>
  <c r="H23" i="13"/>
  <c r="I23" i="13"/>
  <c r="F24" i="13"/>
  <c r="G24" i="13"/>
  <c r="H24" i="13"/>
  <c r="I24" i="13"/>
  <c r="F25" i="13"/>
  <c r="G25" i="13"/>
  <c r="H25" i="13"/>
  <c r="I25" i="13"/>
  <c r="F26" i="13"/>
  <c r="G26" i="13"/>
  <c r="H26" i="13"/>
  <c r="I26" i="13"/>
  <c r="F27" i="13"/>
  <c r="G27" i="13"/>
  <c r="H27" i="13"/>
  <c r="I27" i="13"/>
  <c r="F28" i="13"/>
  <c r="G28" i="13"/>
  <c r="H28" i="13"/>
  <c r="I28" i="13"/>
  <c r="F29" i="13"/>
  <c r="G29" i="13"/>
  <c r="H29" i="13"/>
  <c r="I29" i="13"/>
  <c r="F30" i="13"/>
  <c r="G30" i="13"/>
  <c r="H30" i="13"/>
  <c r="I30" i="13"/>
  <c r="F31" i="13"/>
  <c r="G31" i="13"/>
  <c r="H31" i="13"/>
  <c r="I31" i="13"/>
  <c r="F32" i="13"/>
  <c r="G32" i="13"/>
  <c r="H32" i="13"/>
  <c r="I32" i="13"/>
  <c r="F33" i="13"/>
  <c r="G33" i="13"/>
  <c r="H33" i="13"/>
  <c r="I33" i="13"/>
  <c r="F34" i="13"/>
  <c r="G34" i="13"/>
  <c r="H34" i="13"/>
  <c r="I34" i="13"/>
  <c r="F35" i="13"/>
  <c r="G35" i="13"/>
  <c r="H35" i="13"/>
  <c r="I35" i="13"/>
  <c r="F36" i="13"/>
  <c r="G36" i="13"/>
  <c r="H36" i="13"/>
  <c r="I36" i="13"/>
  <c r="F37" i="13"/>
  <c r="G37" i="13"/>
  <c r="H37" i="13"/>
  <c r="I37" i="13"/>
  <c r="F38" i="13"/>
  <c r="G38" i="13"/>
  <c r="H38" i="13"/>
  <c r="I38" i="13"/>
  <c r="I2" i="13"/>
  <c r="G2" i="13"/>
  <c r="H2" i="13"/>
  <c r="F2" i="13"/>
  <c r="Y25" i="4" l="1"/>
  <c r="Y19" i="4"/>
  <c r="Y13" i="4"/>
  <c r="Y7" i="4"/>
  <c r="X25" i="4"/>
  <c r="X19" i="4"/>
  <c r="X13" i="4"/>
  <c r="X7" i="4"/>
  <c r="Y21" i="4" l="1"/>
  <c r="Y22" i="4"/>
  <c r="Y23" i="4"/>
  <c r="Y24" i="4"/>
  <c r="Y20" i="4"/>
  <c r="Y15" i="4"/>
  <c r="Y16" i="4"/>
  <c r="Y17" i="4"/>
  <c r="Y18" i="4"/>
  <c r="Y14" i="4"/>
  <c r="Y9" i="4"/>
  <c r="Y10" i="4"/>
  <c r="Y11" i="4"/>
  <c r="Y12" i="4"/>
  <c r="Y8" i="4"/>
  <c r="X3" i="4" l="1"/>
  <c r="X4" i="4"/>
  <c r="X5" i="4"/>
  <c r="X6" i="4"/>
  <c r="X8" i="4"/>
  <c r="X9" i="4"/>
  <c r="X10" i="4"/>
  <c r="X11" i="4"/>
  <c r="X12" i="4"/>
  <c r="X14" i="4"/>
  <c r="X15" i="4"/>
  <c r="X16" i="4"/>
  <c r="X17" i="4"/>
  <c r="X18" i="4"/>
  <c r="X20" i="4"/>
  <c r="X21" i="4"/>
  <c r="X22" i="4"/>
  <c r="X23" i="4"/>
  <c r="X24" i="4"/>
  <c r="X2" i="4"/>
  <c r="Y3" i="4"/>
  <c r="Y4" i="4"/>
  <c r="Y5" i="4"/>
  <c r="Y6" i="4"/>
  <c r="Y2" i="4"/>
  <c r="J6" i="4" l="1"/>
  <c r="M6" i="4" s="1"/>
  <c r="K6" i="4"/>
  <c r="L6" i="4"/>
  <c r="G6" i="4"/>
  <c r="J4" i="4"/>
  <c r="M4" i="4" s="1"/>
  <c r="K4" i="4"/>
  <c r="L4" i="4"/>
  <c r="G4" i="4"/>
  <c r="M2" i="4"/>
  <c r="G15" i="4"/>
  <c r="J3" i="4"/>
  <c r="M3" i="4" s="1"/>
  <c r="K3" i="4"/>
  <c r="L3" i="4"/>
  <c r="J5" i="4"/>
  <c r="M5" i="4" s="1"/>
  <c r="K5" i="4"/>
  <c r="L5" i="4"/>
  <c r="J8" i="4"/>
  <c r="M8" i="4" s="1"/>
  <c r="K8" i="4"/>
  <c r="L8" i="4"/>
  <c r="J9" i="4"/>
  <c r="M9" i="4" s="1"/>
  <c r="K9" i="4"/>
  <c r="L9" i="4"/>
  <c r="J10" i="4"/>
  <c r="M10" i="4" s="1"/>
  <c r="K10" i="4"/>
  <c r="L10" i="4"/>
  <c r="J11" i="4"/>
  <c r="M11" i="4" s="1"/>
  <c r="K11" i="4"/>
  <c r="L11" i="4"/>
  <c r="J12" i="4"/>
  <c r="M12" i="4" s="1"/>
  <c r="K12" i="4"/>
  <c r="L12" i="4"/>
  <c r="J14" i="4"/>
  <c r="M14" i="4" s="1"/>
  <c r="K14" i="4"/>
  <c r="L14" i="4"/>
  <c r="J15" i="4"/>
  <c r="M15" i="4" s="1"/>
  <c r="K15" i="4"/>
  <c r="L15" i="4"/>
  <c r="J16" i="4"/>
  <c r="M16" i="4" s="1"/>
  <c r="K16" i="4"/>
  <c r="L16" i="4"/>
  <c r="J17" i="4"/>
  <c r="M17" i="4" s="1"/>
  <c r="K17" i="4"/>
  <c r="L17" i="4"/>
  <c r="J18" i="4"/>
  <c r="M18" i="4" s="1"/>
  <c r="K18" i="4"/>
  <c r="L18" i="4"/>
  <c r="J20" i="4"/>
  <c r="M20" i="4" s="1"/>
  <c r="K20" i="4"/>
  <c r="L20" i="4"/>
  <c r="J21" i="4"/>
  <c r="M21" i="4" s="1"/>
  <c r="K21" i="4"/>
  <c r="L21" i="4"/>
  <c r="J22" i="4"/>
  <c r="M22" i="4" s="1"/>
  <c r="K22" i="4"/>
  <c r="L22" i="4"/>
  <c r="J23" i="4"/>
  <c r="M23" i="4" s="1"/>
  <c r="K23" i="4"/>
  <c r="L23" i="4"/>
  <c r="J24" i="4"/>
  <c r="M24" i="4" s="1"/>
  <c r="K24" i="4"/>
  <c r="L24" i="4"/>
  <c r="K2" i="4"/>
  <c r="L2" i="4"/>
  <c r="J2" i="4"/>
  <c r="G12" i="4"/>
  <c r="G11" i="4"/>
  <c r="G10" i="4"/>
  <c r="G9" i="4"/>
  <c r="G8" i="4"/>
  <c r="G2" i="4"/>
  <c r="G3" i="4"/>
  <c r="G5" i="4"/>
  <c r="G14" i="4"/>
  <c r="G16" i="4"/>
  <c r="G17" i="4"/>
  <c r="G18" i="4"/>
  <c r="G20" i="4"/>
  <c r="G21" i="4"/>
  <c r="G22" i="4"/>
  <c r="G23" i="4"/>
  <c r="G24" i="4"/>
</calcChain>
</file>

<file path=xl/sharedStrings.xml><?xml version="1.0" encoding="utf-8"?>
<sst xmlns="http://schemas.openxmlformats.org/spreadsheetml/2006/main" count="722" uniqueCount="199">
  <si>
    <t>MW-05</t>
  </si>
  <si>
    <t>MW-06</t>
  </si>
  <si>
    <t>MW-07</t>
  </si>
  <si>
    <t xml:space="preserve">MW-07 </t>
  </si>
  <si>
    <t>MW-12I</t>
  </si>
  <si>
    <t>MW-13D</t>
  </si>
  <si>
    <t>MW-14</t>
  </si>
  <si>
    <t>0111-01</t>
  </si>
  <si>
    <t>&lt;0.004</t>
  </si>
  <si>
    <t>0111-02</t>
  </si>
  <si>
    <t>0111-03</t>
  </si>
  <si>
    <t>0111-04</t>
  </si>
  <si>
    <t>0111-05</t>
  </si>
  <si>
    <t>0111-06</t>
  </si>
  <si>
    <t>0411-01</t>
  </si>
  <si>
    <t>0411-02</t>
  </si>
  <si>
    <t>0411-03</t>
  </si>
  <si>
    <t>0411-04</t>
  </si>
  <si>
    <t>0411-05</t>
  </si>
  <si>
    <t>0411-06</t>
  </si>
  <si>
    <t>0711-01</t>
  </si>
  <si>
    <t>0711-02</t>
  </si>
  <si>
    <t>0711-03</t>
  </si>
  <si>
    <t>0711-04</t>
  </si>
  <si>
    <t>0711-05</t>
  </si>
  <si>
    <t>0711-06</t>
  </si>
  <si>
    <t>1011-01</t>
  </si>
  <si>
    <t>1011-02</t>
  </si>
  <si>
    <t>1011-03</t>
  </si>
  <si>
    <t>1011-04</t>
  </si>
  <si>
    <t>1011-05</t>
  </si>
  <si>
    <t>1011-06</t>
  </si>
  <si>
    <t>0112-01</t>
  </si>
  <si>
    <t>0112-02</t>
  </si>
  <si>
    <t>0112-03</t>
  </si>
  <si>
    <t>0112-04</t>
  </si>
  <si>
    <t>0112-05</t>
  </si>
  <si>
    <t>0112-06</t>
  </si>
  <si>
    <t>0412-01</t>
  </si>
  <si>
    <t>0412-02</t>
  </si>
  <si>
    <t>0412-03</t>
  </si>
  <si>
    <t>0412-04</t>
  </si>
  <si>
    <t>0412-05</t>
  </si>
  <si>
    <t>0412-06</t>
  </si>
  <si>
    <t>0712-01</t>
  </si>
  <si>
    <t>0712-02</t>
  </si>
  <si>
    <t>0712-03</t>
  </si>
  <si>
    <t>0712-04</t>
  </si>
  <si>
    <t>0712-05</t>
  </si>
  <si>
    <t>0712-06</t>
  </si>
  <si>
    <t>1012-01</t>
  </si>
  <si>
    <t>1012-02</t>
  </si>
  <si>
    <t>1012-03</t>
  </si>
  <si>
    <t>1012-04</t>
  </si>
  <si>
    <t>1012-05</t>
  </si>
  <si>
    <t>1012-06</t>
  </si>
  <si>
    <t>0113-01</t>
  </si>
  <si>
    <t>0113-02</t>
  </si>
  <si>
    <t>0113-03</t>
  </si>
  <si>
    <t>0113-04</t>
  </si>
  <si>
    <t>0113-05</t>
  </si>
  <si>
    <t>0113-06</t>
  </si>
  <si>
    <t>0413-01</t>
  </si>
  <si>
    <t>0413-02</t>
  </si>
  <si>
    <t>0413-03</t>
  </si>
  <si>
    <t>0413-04</t>
  </si>
  <si>
    <t>0413-05</t>
  </si>
  <si>
    <t>0413-06</t>
  </si>
  <si>
    <t>0713-01</t>
  </si>
  <si>
    <t>&lt; 0.020</t>
  </si>
  <si>
    <t>0713-02</t>
  </si>
  <si>
    <t>0713-03</t>
  </si>
  <si>
    <t>0713-04</t>
  </si>
  <si>
    <t>0713-05</t>
  </si>
  <si>
    <t>0713-06</t>
  </si>
  <si>
    <t>1013-01</t>
  </si>
  <si>
    <t>&lt;0.02</t>
  </si>
  <si>
    <t>1013-02</t>
  </si>
  <si>
    <t>1013-03</t>
  </si>
  <si>
    <t>1013-04</t>
  </si>
  <si>
    <t>1013-05</t>
  </si>
  <si>
    <t>1013-06</t>
  </si>
  <si>
    <t>0114-01</t>
  </si>
  <si>
    <t>0114-02</t>
  </si>
  <si>
    <t>0114-03</t>
  </si>
  <si>
    <t>0114-04</t>
  </si>
  <si>
    <t>0114-05</t>
  </si>
  <si>
    <t>0114-06</t>
  </si>
  <si>
    <t>0414-01</t>
  </si>
  <si>
    <t>0414-02</t>
  </si>
  <si>
    <t>0414-03</t>
  </si>
  <si>
    <t>0414-04</t>
  </si>
  <si>
    <t>0414-05</t>
  </si>
  <si>
    <t>0414-06</t>
  </si>
  <si>
    <t>0714-01</t>
  </si>
  <si>
    <t>0714-02</t>
  </si>
  <si>
    <t>0714-03</t>
  </si>
  <si>
    <t>0714-04</t>
  </si>
  <si>
    <t>0714-05</t>
  </si>
  <si>
    <t>0714-06</t>
  </si>
  <si>
    <t>1014-01</t>
  </si>
  <si>
    <t>1014-02</t>
  </si>
  <si>
    <t>1014-03</t>
  </si>
  <si>
    <t>1014-04</t>
  </si>
  <si>
    <t>1014-05</t>
  </si>
  <si>
    <t>1014-06</t>
  </si>
  <si>
    <t>0115-06</t>
  </si>
  <si>
    <t>0115-04</t>
  </si>
  <si>
    <t>0115-03</t>
  </si>
  <si>
    <t>0115-01</t>
  </si>
  <si>
    <t>0115-02</t>
  </si>
  <si>
    <t>0115-05</t>
  </si>
  <si>
    <t>0415-01</t>
  </si>
  <si>
    <t>0415-02</t>
  </si>
  <si>
    <t>0415-03</t>
  </si>
  <si>
    <t>0415-04</t>
  </si>
  <si>
    <t>MW-5</t>
  </si>
  <si>
    <t>0415-05</t>
  </si>
  <si>
    <t>MW-6</t>
  </si>
  <si>
    <t>0415-06</t>
  </si>
  <si>
    <t>MW-7</t>
  </si>
  <si>
    <t>0715-01</t>
  </si>
  <si>
    <t>0715-02</t>
  </si>
  <si>
    <t>0715-03</t>
  </si>
  <si>
    <t>0715-04</t>
  </si>
  <si>
    <t>0715-05</t>
  </si>
  <si>
    <t>0715-06</t>
  </si>
  <si>
    <t>1015-01</t>
  </si>
  <si>
    <t>1015-02</t>
  </si>
  <si>
    <t>1015-03</t>
  </si>
  <si>
    <t>1015-04</t>
  </si>
  <si>
    <t>1015-05</t>
  </si>
  <si>
    <t>1015-06</t>
  </si>
  <si>
    <t>0116-01</t>
  </si>
  <si>
    <t>0116-02</t>
  </si>
  <si>
    <t>0116-03</t>
  </si>
  <si>
    <t>0116-04</t>
  </si>
  <si>
    <t>0116-05</t>
  </si>
  <si>
    <t>0116-06</t>
  </si>
  <si>
    <t>Date</t>
  </si>
  <si>
    <t>Well</t>
  </si>
  <si>
    <t>VC_ppb</t>
  </si>
  <si>
    <t>As_ppm</t>
  </si>
  <si>
    <t>SampleID</t>
  </si>
  <si>
    <t>AS_ppm</t>
  </si>
  <si>
    <t>U</t>
  </si>
  <si>
    <t>DQ</t>
  </si>
  <si>
    <t>VC_ppm2</t>
  </si>
  <si>
    <t>Year</t>
  </si>
  <si>
    <t>LCL</t>
  </si>
  <si>
    <t>UCL</t>
  </si>
  <si>
    <t>ug/L</t>
  </si>
  <si>
    <t>Units</t>
  </si>
  <si>
    <t>CUL</t>
  </si>
  <si>
    <t>Mean</t>
  </si>
  <si>
    <t>Analyte</t>
  </si>
  <si>
    <t>Vinyl Chloride</t>
  </si>
  <si>
    <t>Arsenic</t>
  </si>
  <si>
    <t>mg/L</t>
  </si>
  <si>
    <t>nLCL</t>
  </si>
  <si>
    <t>nMean</t>
  </si>
  <si>
    <t>N</t>
  </si>
  <si>
    <t>ê</t>
  </si>
  <si>
    <t>nUCL</t>
  </si>
  <si>
    <t>MK (S)</t>
  </si>
  <si>
    <t>Z</t>
  </si>
  <si>
    <t>Prob. %</t>
  </si>
  <si>
    <t>Sen's S</t>
  </si>
  <si>
    <t>S Trend</t>
  </si>
  <si>
    <t>MK Trend</t>
  </si>
  <si>
    <t>n=4 for means and confidence limits</t>
  </si>
  <si>
    <t>n=20 for Mann-Kendall and Sen's trend tests</t>
  </si>
  <si>
    <t>k</t>
  </si>
  <si>
    <t>A</t>
  </si>
  <si>
    <t>y=Aexp(kx)</t>
  </si>
  <si>
    <t>A and k from Statgraphics</t>
  </si>
  <si>
    <t>DayNumber = x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</si>
  <si>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</si>
  <si>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nMean, nLCL, and nUCL</t>
  </si>
  <si>
    <t>are normalized values.</t>
  </si>
  <si>
    <t>They are normalized to</t>
  </si>
  <si>
    <t>the cleanup level.  That</t>
  </si>
  <si>
    <t>is, nUCL is the UCL</t>
  </si>
  <si>
    <t>divided by the CUL.</t>
  </si>
  <si>
    <t>CUL = cleanup level</t>
  </si>
  <si>
    <t>LCL = lower confidence limit</t>
  </si>
  <si>
    <t>UCL = upper confidence limit</t>
  </si>
  <si>
    <t>Values over 1 exceed</t>
  </si>
  <si>
    <t>the CUL</t>
  </si>
  <si>
    <t>MK = Mann-Kendall</t>
  </si>
  <si>
    <t>VC_MW-06_ppb</t>
  </si>
  <si>
    <t>VC_MW-12I_ppb</t>
  </si>
  <si>
    <t>VC_MW-14_ppb</t>
  </si>
  <si>
    <t>As_MW-14_ppm</t>
  </si>
  <si>
    <t>nVC_MW-06</t>
  </si>
  <si>
    <t>nVC_MW-12I</t>
  </si>
  <si>
    <t>nVC_MW-14</t>
  </si>
  <si>
    <t>nAs_MW-14</t>
  </si>
  <si>
    <t>nUCL-nLCL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</si>
</sst>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"/>
    <numFmt numFmtId="166" formatCode="0.0000"/>
    <numFmt numFmtId="167" formatCode="0.000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/>
    <xf numFmtId="0" fontId="1" fillId="0" borderId="0" xfId="1" applyNumberFormat="1" applyFont="1" applyFill="1" applyAlignment="1">
      <alignment horizontal="right"/>
    </xf>
    <xf numFmtId="0" fontId="1" fillId="0" borderId="0" xfId="0" applyFont="1" applyBorder="1"/>
    <xf numFmtId="14" fontId="1" fillId="0" borderId="0" xfId="0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wrapText="1"/>
    </xf>
    <xf numFmtId="164" fontId="1" fillId="0" borderId="0" xfId="0" applyNumberFormat="1" applyFont="1"/>
    <xf numFmtId="164" fontId="1" fillId="0" borderId="0" xfId="3" applyNumberFormat="1" applyFont="1" applyFill="1" applyBorder="1"/>
    <xf numFmtId="164" fontId="1" fillId="0" borderId="0" xfId="0" applyNumberFormat="1" applyFont="1" applyFill="1" applyBorder="1"/>
    <xf numFmtId="164" fontId="1" fillId="0" borderId="0" xfId="0" applyNumberFormat="1" applyFont="1" applyFill="1"/>
    <xf numFmtId="164" fontId="1" fillId="0" borderId="0" xfId="4" applyNumberFormat="1" applyFont="1" applyFill="1"/>
    <xf numFmtId="164" fontId="1" fillId="0" borderId="0" xfId="5" applyNumberFormat="1" applyFont="1" applyFill="1"/>
    <xf numFmtId="164" fontId="1" fillId="0" borderId="0" xfId="6" applyNumberFormat="1" applyFont="1" applyFill="1"/>
    <xf numFmtId="164" fontId="1" fillId="0" borderId="0" xfId="7" applyNumberFormat="1" applyFont="1" applyFill="1"/>
    <xf numFmtId="164" fontId="1" fillId="0" borderId="0" xfId="1" applyNumberFormat="1" applyFont="1" applyFill="1"/>
    <xf numFmtId="164" fontId="1" fillId="0" borderId="0" xfId="8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0" fontId="1" fillId="0" borderId="0" xfId="2" applyFont="1" applyFill="1" applyBorder="1" applyAlignment="1">
      <alignment wrapText="1"/>
    </xf>
    <xf numFmtId="165" fontId="1" fillId="0" borderId="0" xfId="3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0" xfId="4" applyNumberFormat="1" applyFont="1" applyFill="1"/>
    <xf numFmtId="0" fontId="1" fillId="0" borderId="0" xfId="0" applyNumberFormat="1" applyFont="1" applyFill="1"/>
    <xf numFmtId="0" fontId="1" fillId="0" borderId="0" xfId="5" applyNumberFormat="1" applyFont="1" applyFill="1"/>
    <xf numFmtId="0" fontId="1" fillId="0" borderId="0" xfId="6" applyNumberFormat="1" applyFont="1" applyFill="1"/>
    <xf numFmtId="0" fontId="1" fillId="0" borderId="0" xfId="7" applyNumberFormat="1" applyFont="1" applyFill="1"/>
    <xf numFmtId="0" fontId="1" fillId="0" borderId="0" xfId="1" applyNumberFormat="1" applyFont="1" applyFill="1"/>
    <xf numFmtId="0" fontId="1" fillId="0" borderId="0" xfId="7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0" borderId="0" xfId="0" applyNumberFormat="1" applyFont="1" applyFill="1" applyBorder="1" applyAlignment="1">
      <alignment horizontal="right"/>
    </xf>
    <xf numFmtId="0" fontId="0" fillId="0" borderId="0" xfId="0" applyFont="1"/>
    <xf numFmtId="2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164" fontId="1" fillId="0" borderId="0" xfId="8" applyNumberFormat="1" applyFont="1" applyFill="1"/>
    <xf numFmtId="166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/>
    <xf numFmtId="0" fontId="0" fillId="0" borderId="0" xfId="0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" fillId="0" borderId="0" xfId="9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" fillId="0" borderId="0" xfId="7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165" fontId="0" fillId="0" borderId="0" xfId="0" applyNumberFormat="1" applyFont="1" applyAlignment="1">
      <alignment horizontal="center" wrapText="1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1" applyNumberFormat="1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7" applyNumberFormat="1" applyFont="1" applyFill="1" applyAlignment="1">
      <alignment horizontal="center"/>
    </xf>
    <xf numFmtId="165" fontId="0" fillId="0" borderId="0" xfId="0" applyNumberFormat="1"/>
    <xf numFmtId="14" fontId="0" fillId="0" borderId="0" xfId="0" applyNumberFormat="1"/>
    <xf numFmtId="0" fontId="9" fillId="3" borderId="0" xfId="0" applyFont="1" applyFill="1" applyAlignment="1">
      <alignment horizontal="center"/>
    </xf>
    <xf numFmtId="0" fontId="8" fillId="3" borderId="0" xfId="0" applyFont="1" applyFill="1"/>
    <xf numFmtId="2" fontId="9" fillId="3" borderId="0" xfId="0" applyNumberFormat="1" applyFont="1" applyFill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14" fontId="9" fillId="3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165" fontId="0" fillId="3" borderId="0" xfId="0" applyNumberFormat="1" applyFill="1"/>
    <xf numFmtId="167" fontId="9" fillId="3" borderId="0" xfId="0" applyNumberFormat="1" applyFont="1" applyFill="1" applyAlignment="1">
      <alignment horizontal="center"/>
    </xf>
    <xf numFmtId="167" fontId="0" fillId="0" borderId="0" xfId="0" applyNumberFormat="1"/>
    <xf numFmtId="167" fontId="0" fillId="3" borderId="0" xfId="0" applyNumberFormat="1" applyFill="1"/>
    <xf numFmtId="0" fontId="0" fillId="0" borderId="0" xfId="0" applyFill="1"/>
    <xf numFmtId="166" fontId="0" fillId="0" borderId="0" xfId="0" applyNumberFormat="1"/>
    <xf numFmtId="166" fontId="9" fillId="3" borderId="0" xfId="0" applyNumberFormat="1" applyFont="1" applyFill="1" applyAlignment="1">
      <alignment horizontal="center"/>
    </xf>
    <xf numFmtId="166" fontId="0" fillId="3" borderId="0" xfId="0" applyNumberFormat="1" applyFill="1"/>
    <xf numFmtId="168" fontId="9" fillId="3" borderId="0" xfId="0" applyNumberFormat="1" applyFont="1" applyFill="1" applyAlignment="1">
      <alignment horizontal="center"/>
    </xf>
    <xf numFmtId="168" fontId="0" fillId="0" borderId="0" xfId="0" applyNumberFormat="1"/>
    <xf numFmtId="168" fontId="0" fillId="3" borderId="0" xfId="0" applyNumberFormat="1" applyFill="1"/>
    <xf numFmtId="1" fontId="9" fillId="3" borderId="0" xfId="0" applyNumberFormat="1" applyFont="1" applyFill="1" applyAlignment="1">
      <alignment horizontal="center"/>
    </xf>
    <xf numFmtId="1" fontId="0" fillId="0" borderId="0" xfId="0" applyNumberFormat="1"/>
    <xf numFmtId="1" fontId="0" fillId="3" borderId="0" xfId="0" applyNumberFormat="1" applyFill="1"/>
    <xf numFmtId="11" fontId="0" fillId="0" borderId="0" xfId="0" applyNumberFormat="1" applyFill="1"/>
    <xf numFmtId="168" fontId="11" fillId="0" borderId="0" xfId="0" applyNumberFormat="1" applyFont="1"/>
    <xf numFmtId="168" fontId="11" fillId="3" borderId="0" xfId="0" applyNumberFormat="1" applyFont="1" applyFill="1"/>
    <xf numFmtId="2" fontId="0" fillId="3" borderId="0" xfId="0" applyNumberFormat="1" applyFill="1" applyAlignment="1">
      <alignment horizontal="center"/>
    </xf>
    <xf numFmtId="165" fontId="1" fillId="0" borderId="0" xfId="2" applyNumberFormat="1" applyFont="1" applyFill="1" applyBorder="1" applyAlignment="1">
      <alignment wrapText="1"/>
    </xf>
    <xf numFmtId="165" fontId="1" fillId="0" borderId="0" xfId="0" applyNumberFormat="1" applyFont="1"/>
    <xf numFmtId="165" fontId="1" fillId="0" borderId="0" xfId="0" applyNumberFormat="1" applyFont="1" applyFill="1"/>
    <xf numFmtId="165" fontId="1" fillId="0" borderId="0" xfId="4" applyNumberFormat="1" applyFont="1" applyFill="1"/>
    <xf numFmtId="165" fontId="1" fillId="0" borderId="0" xfId="5" applyNumberFormat="1" applyFont="1" applyFill="1"/>
    <xf numFmtId="165" fontId="1" fillId="0" borderId="0" xfId="6" applyNumberFormat="1" applyFont="1" applyFill="1"/>
    <xf numFmtId="165" fontId="1" fillId="0" borderId="0" xfId="7" applyNumberFormat="1" applyFont="1" applyFill="1"/>
    <xf numFmtId="165" fontId="1" fillId="0" borderId="0" xfId="1" applyNumberFormat="1" applyFont="1" applyFill="1"/>
    <xf numFmtId="165" fontId="1" fillId="0" borderId="0" xfId="1" applyNumberFormat="1" applyFont="1" applyFill="1" applyAlignment="1">
      <alignment horizontal="right"/>
    </xf>
    <xf numFmtId="165" fontId="1" fillId="0" borderId="0" xfId="7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0" xfId="0" applyNumberFormat="1" applyFont="1"/>
    <xf numFmtId="165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/>
    <xf numFmtId="165" fontId="1" fillId="0" borderId="0" xfId="2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165" fontId="1" fillId="0" borderId="0" xfId="3" applyNumberFormat="1" applyFont="1" applyFill="1" applyBorder="1" applyAlignment="1">
      <alignment horizontal="right"/>
    </xf>
    <xf numFmtId="165" fontId="1" fillId="2" borderId="0" xfId="0" applyNumberFormat="1" applyFont="1" applyFill="1"/>
    <xf numFmtId="165" fontId="1" fillId="0" borderId="0" xfId="8" applyNumberFormat="1" applyFont="1" applyFill="1"/>
    <xf numFmtId="165" fontId="0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 applyAlignment="1">
      <alignment vertical="center"/>
    </xf>
  </cellXfs>
  <cellStyles count="10">
    <cellStyle name="Normal" xfId="0" builtinId="0"/>
    <cellStyle name="Normal 2" xfId="8"/>
    <cellStyle name="Normal 2 2" xfId="9"/>
    <cellStyle name="Normal_2Q09 GW" xfId="4"/>
    <cellStyle name="Normal_BQJ0520 FINAL EXCEL 21 Nov 07 1627" xfId="3"/>
    <cellStyle name="Normal_Sheet1" xfId="1"/>
    <cellStyle name="Normal_Sheet1_1Q09 GW" xfId="5"/>
    <cellStyle name="Normal_Sheet1_1Q10 GW" xfId="6"/>
    <cellStyle name="Normal_Sheet1_2Q07 GW" xfId="2"/>
    <cellStyle name="Normal_Sheet1_2Q10 GW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worksheet" Target="worksheets/sheet4.xml"/><Relationship Id="rId3" Type="http://schemas.openxmlformats.org/officeDocument/2006/relationships/chartsheet" Target="chart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1.xml"/><Relationship Id="rId10" Type="http://schemas.openxmlformats.org/officeDocument/2006/relationships/chartsheet" Target="chartsheets/sheet10.xml"/><Relationship Id="rId19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MW-06, Vinyl Chloride Normalized Confidence Limits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Limits'!$C$2:$C$6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Limits'!$K$2:$K$6</c:f>
              <c:numCache>
                <c:formatCode>0.00</c:formatCode>
                <c:ptCount val="5"/>
                <c:pt idx="0">
                  <c:v>5.2</c:v>
                </c:pt>
                <c:pt idx="1">
                  <c:v>7.0399999999999991</c:v>
                </c:pt>
                <c:pt idx="2">
                  <c:v>6.8</c:v>
                </c:pt>
                <c:pt idx="3">
                  <c:v>5.839999999999999</c:v>
                </c:pt>
                <c:pt idx="4">
                  <c:v>5.839999999999999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Limits'!$C$2:$C$6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Limits'!$L$2:$L$6</c:f>
              <c:numCache>
                <c:formatCode>0.00</c:formatCode>
                <c:ptCount val="5"/>
                <c:pt idx="0">
                  <c:v>10</c:v>
                </c:pt>
                <c:pt idx="1">
                  <c:v>12.399999999999999</c:v>
                </c:pt>
                <c:pt idx="2">
                  <c:v>13.6</c:v>
                </c:pt>
                <c:pt idx="3">
                  <c:v>19.559999999999999</c:v>
                </c:pt>
                <c:pt idx="4">
                  <c:v>10.96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alpha val="85000"/>
                </a:schemeClr>
              </a:solidFill>
              <a:ln>
                <a:noFill/>
              </a:ln>
              <a:effectLst/>
            </c:spPr>
          </c:marker>
          <c:cat>
            <c:numRef>
              <c:f>'Cf Limits'!$C$2:$C$6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Limits'!$M$2:$M$6</c:f>
              <c:numCache>
                <c:formatCode>0.00</c:formatCode>
                <c:ptCount val="5"/>
                <c:pt idx="0">
                  <c:v>7.6</c:v>
                </c:pt>
                <c:pt idx="1">
                  <c:v>9.7199999999999989</c:v>
                </c:pt>
                <c:pt idx="2">
                  <c:v>10.199999999999999</c:v>
                </c:pt>
                <c:pt idx="3">
                  <c:v>12.719999999999999</c:v>
                </c:pt>
                <c:pt idx="4">
                  <c:v>8.3999999999999986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dk1">
                  <a:lumMod val="65000"/>
                  <a:lumOff val="35000"/>
                </a:schemeClr>
              </a:solidFill>
              <a:round/>
            </a:ln>
            <a:effectLst/>
          </c:spPr>
        </c:hiLowLines>
        <c:axId val="428626056"/>
        <c:axId val="428622528"/>
      </c:stockChart>
      <c:dateAx>
        <c:axId val="428626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622528"/>
        <c:crosses val="autoZero"/>
        <c:auto val="1"/>
        <c:lblOffset val="100"/>
        <c:baseTimeUnit val="years"/>
      </c:dateAx>
      <c:valAx>
        <c:axId val="428622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Normalized</a:t>
                </a:r>
                <a:r>
                  <a:rPr lang="en-US" sz="1800" baseline="0"/>
                  <a:t> Concentration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62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MW-14, Vinyl Chloride Exponential Fit to Normalized Upper Confidence Limit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36000"/>
            <c:dispRSqr val="1"/>
            <c:dispEq val="1"/>
            <c:trendlineLbl>
              <c:layout>
                <c:manualLayout>
                  <c:x val="7.538773845902246E-4"/>
                  <c:y val="-0.4115930659605751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5E+10e</a:t>
                    </a:r>
                    <a:r>
                      <a:rPr lang="en-US" sz="1400" baseline="30000"/>
                      <a:t>-5E-04x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0.9107</a:t>
                    </a:r>
                    <a:endParaRPr lang="en-US" sz="1400"/>
                  </a:p>
                </c:rich>
              </c:tx>
              <c:numFmt formatCode="General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Limits'!$L$14:$L$18</c:f>
              <c:numCache>
                <c:formatCode>0.00</c:formatCode>
                <c:ptCount val="5"/>
                <c:pt idx="0">
                  <c:v>17.2</c:v>
                </c:pt>
                <c:pt idx="1">
                  <c:v>13.999999999999998</c:v>
                </c:pt>
                <c:pt idx="2">
                  <c:v>10.4</c:v>
                </c:pt>
                <c:pt idx="3">
                  <c:v>8.1199999999999992</c:v>
                </c:pt>
                <c:pt idx="4">
                  <c:v>8.52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32208"/>
        <c:axId val="430032600"/>
      </c:scatterChart>
      <c:valAx>
        <c:axId val="430032208"/>
        <c:scaling>
          <c:orientation val="minMax"/>
          <c:max val="49161"/>
          <c:min val="40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2600"/>
        <c:crosses val="autoZero"/>
        <c:crossBetween val="midCat"/>
      </c:valAx>
      <c:valAx>
        <c:axId val="4300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2208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MW-14, Arsenic Normalized Confidence Limits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Limits'!$K$20:$K$24</c:f>
              <c:numCache>
                <c:formatCode>0.00</c:formatCode>
                <c:ptCount val="5"/>
                <c:pt idx="0">
                  <c:v>4</c:v>
                </c:pt>
                <c:pt idx="1">
                  <c:v>3.32</c:v>
                </c:pt>
                <c:pt idx="2">
                  <c:v>3.2199999999999998</c:v>
                </c:pt>
                <c:pt idx="3">
                  <c:v>2.5</c:v>
                </c:pt>
                <c:pt idx="4">
                  <c:v>0.54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Limits'!$L$20:$L$24</c:f>
              <c:numCache>
                <c:formatCode>0.00</c:formatCode>
                <c:ptCount val="5"/>
                <c:pt idx="0">
                  <c:v>5.0999999999999996</c:v>
                </c:pt>
                <c:pt idx="1">
                  <c:v>4.8</c:v>
                </c:pt>
                <c:pt idx="2">
                  <c:v>4.3499999999999996</c:v>
                </c:pt>
                <c:pt idx="3">
                  <c:v>4.6319999999999997</c:v>
                </c:pt>
                <c:pt idx="4">
                  <c:v>4.5519999999999996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alpha val="85000"/>
                </a:schemeClr>
              </a:solidFill>
              <a:ln>
                <a:noFill/>
              </a:ln>
              <a:effectLst/>
            </c:spPr>
          </c:marker>
          <c:cat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Limits'!$M$20:$M$24</c:f>
              <c:numCache>
                <c:formatCode>0.00</c:formatCode>
                <c:ptCount val="5"/>
                <c:pt idx="0">
                  <c:v>4.5600000000000005</c:v>
                </c:pt>
                <c:pt idx="1">
                  <c:v>4.0199999999999996</c:v>
                </c:pt>
                <c:pt idx="2">
                  <c:v>3.7859999999999996</c:v>
                </c:pt>
                <c:pt idx="3">
                  <c:v>3.5659999999999998</c:v>
                </c:pt>
                <c:pt idx="4">
                  <c:v>2.5459999999999998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dk1">
                  <a:lumMod val="65000"/>
                  <a:lumOff val="35000"/>
                </a:schemeClr>
              </a:solidFill>
              <a:round/>
            </a:ln>
            <a:effectLst/>
          </c:spPr>
        </c:hiLowLines>
        <c:axId val="430033384"/>
        <c:axId val="430033776"/>
      </c:stockChart>
      <c:dateAx>
        <c:axId val="4300333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3776"/>
        <c:crosses val="autoZero"/>
        <c:auto val="1"/>
        <c:lblOffset val="100"/>
        <c:baseTimeUnit val="years"/>
      </c:dateAx>
      <c:valAx>
        <c:axId val="4300337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Arsenic - MW-14 Confidence Limit Vergence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Limits'!$N$20:$N$24</c:f>
              <c:numCache>
                <c:formatCode>0.00</c:formatCode>
                <c:ptCount val="5"/>
                <c:pt idx="0">
                  <c:v>1.0999999999999996</c:v>
                </c:pt>
                <c:pt idx="1">
                  <c:v>1.48</c:v>
                </c:pt>
                <c:pt idx="2">
                  <c:v>1.1299999999999999</c:v>
                </c:pt>
                <c:pt idx="3">
                  <c:v>2.1319999999999997</c:v>
                </c:pt>
                <c:pt idx="4">
                  <c:v>4.0119999999999996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260344"/>
        <c:axId val="430260736"/>
      </c:scatterChart>
      <c:valAx>
        <c:axId val="43026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0736"/>
        <c:crosses val="autoZero"/>
        <c:crossBetween val="midCat"/>
      </c:valAx>
      <c:valAx>
        <c:axId val="4302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nUCL - nLCL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0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MW-14, Arsenic Exponential Fit to Normalized Upper Confidence Limit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0115760342240943"/>
                  <c:y val="-0.1666436995970950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93.944e</a:t>
                    </a:r>
                    <a:r>
                      <a:rPr lang="en-US" sz="1400" baseline="30000"/>
                      <a:t>-7E-05x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0.4857</a:t>
                    </a:r>
                    <a:endParaRPr lang="en-US" sz="1400"/>
                  </a:p>
                </c:rich>
              </c:tx>
              <c:numFmt formatCode="#,##0.00000000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Limits'!$L$20:$L$24</c:f>
              <c:numCache>
                <c:formatCode>0.00</c:formatCode>
                <c:ptCount val="5"/>
                <c:pt idx="0">
                  <c:v>5.0999999999999996</c:v>
                </c:pt>
                <c:pt idx="1">
                  <c:v>4.8</c:v>
                </c:pt>
                <c:pt idx="2">
                  <c:v>4.3499999999999996</c:v>
                </c:pt>
                <c:pt idx="3">
                  <c:v>4.6319999999999997</c:v>
                </c:pt>
                <c:pt idx="4">
                  <c:v>4.5519999999999996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261520"/>
        <c:axId val="430261912"/>
      </c:scatterChart>
      <c:valAx>
        <c:axId val="43026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1912"/>
        <c:crosses val="autoZero"/>
        <c:crossBetween val="midCat"/>
      </c:valAx>
      <c:valAx>
        <c:axId val="430261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MW-14, Arsenic Exponential Fit to Normalized Upper Confidence Limit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36000"/>
            <c:dispRSqr val="1"/>
            <c:dispEq val="1"/>
            <c:trendlineLbl>
              <c:layout>
                <c:manualLayout>
                  <c:x val="-0.12523403425369475"/>
                  <c:y val="-0.287734020910127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93.944e</a:t>
                    </a:r>
                    <a:r>
                      <a:rPr lang="en-US" sz="1400" baseline="30000"/>
                      <a:t>-7E-05x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0.4857</a:t>
                    </a:r>
                    <a:endParaRPr lang="en-US" sz="1400"/>
                  </a:p>
                </c:rich>
              </c:tx>
              <c:numFmt formatCode="#,##0.00000000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Limits'!$C$20:$C$24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Limits'!$L$20:$L$24</c:f>
              <c:numCache>
                <c:formatCode>0.00</c:formatCode>
                <c:ptCount val="5"/>
                <c:pt idx="0">
                  <c:v>5.0999999999999996</c:v>
                </c:pt>
                <c:pt idx="1">
                  <c:v>4.8</c:v>
                </c:pt>
                <c:pt idx="2">
                  <c:v>4.3499999999999996</c:v>
                </c:pt>
                <c:pt idx="3">
                  <c:v>4.6319999999999997</c:v>
                </c:pt>
                <c:pt idx="4">
                  <c:v>4.5519999999999996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262696"/>
        <c:axId val="430263088"/>
      </c:scatterChart>
      <c:valAx>
        <c:axId val="430262696"/>
        <c:scaling>
          <c:orientation val="minMax"/>
          <c:max val="49161"/>
          <c:min val="40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3088"/>
        <c:crosses val="autoZero"/>
        <c:crossBetween val="midCat"/>
      </c:valAx>
      <c:valAx>
        <c:axId val="43026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262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Vinyl Chloride - MW-06 Confidence</a:t>
            </a:r>
            <a:r>
              <a:rPr lang="en-US" baseline="0"/>
              <a:t> Limit Vergence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2.7757073759561168E-2"/>
                  <c:y val="-3.2087489063867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exp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Limits'!$C$2:$C$6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Limits'!$N$2:$N$6</c:f>
              <c:numCache>
                <c:formatCode>0.00</c:formatCode>
                <c:ptCount val="5"/>
                <c:pt idx="0">
                  <c:v>4.8</c:v>
                </c:pt>
                <c:pt idx="1">
                  <c:v>5.3599999999999994</c:v>
                </c:pt>
                <c:pt idx="2">
                  <c:v>6.8</c:v>
                </c:pt>
                <c:pt idx="3">
                  <c:v>13.719999999999999</c:v>
                </c:pt>
                <c:pt idx="4">
                  <c:v>5.1200000000000019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96696"/>
        <c:axId val="428597872"/>
      </c:scatterChart>
      <c:valAx>
        <c:axId val="42859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97872"/>
        <c:crosses val="autoZero"/>
        <c:crossBetween val="midCat"/>
      </c:valAx>
      <c:valAx>
        <c:axId val="42859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effectLst/>
                  </a:rPr>
                  <a:t>nUCL - nLCL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96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MW-06,</a:t>
            </a:r>
            <a:r>
              <a:rPr lang="en-US" baseline="0"/>
              <a:t> Vinyl Chloride Exponential Fit to Normalized Upper Confidence Limit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1280992560596703"/>
                  <c:y val="-0.216184941664704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0.0088e</a:t>
                    </a:r>
                    <a:r>
                      <a:rPr lang="en-US" sz="1400" baseline="30000"/>
                      <a:t>0.0002x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0.152</a:t>
                    </a:r>
                    <a:endParaRPr lang="en-US" sz="1400"/>
                  </a:p>
                </c:rich>
              </c:tx>
              <c:numFmt formatCode="#,##0.00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Limits'!$C$2:$C$6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Limits'!$L$2:$L$6</c:f>
              <c:numCache>
                <c:formatCode>0.00</c:formatCode>
                <c:ptCount val="5"/>
                <c:pt idx="0">
                  <c:v>10</c:v>
                </c:pt>
                <c:pt idx="1">
                  <c:v>12.399999999999999</c:v>
                </c:pt>
                <c:pt idx="2">
                  <c:v>13.6</c:v>
                </c:pt>
                <c:pt idx="3">
                  <c:v>19.559999999999999</c:v>
                </c:pt>
                <c:pt idx="4">
                  <c:v>10.96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00224"/>
        <c:axId val="18266424"/>
      </c:scatterChart>
      <c:valAx>
        <c:axId val="42860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6424"/>
        <c:crosses val="autoZero"/>
        <c:crossBetween val="midCat"/>
      </c:valAx>
      <c:valAx>
        <c:axId val="1826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600224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MW-12I, Vinyl Chloride Normalized Confidence Limits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Limits'!$C$8:$C$12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Limits'!$K$8:$K$12</c:f>
              <c:numCache>
                <c:formatCode>0.00</c:formatCode>
                <c:ptCount val="5"/>
                <c:pt idx="0">
                  <c:v>6.56</c:v>
                </c:pt>
                <c:pt idx="1">
                  <c:v>6.3599999999999994</c:v>
                </c:pt>
                <c:pt idx="2">
                  <c:v>4.2799999999999994</c:v>
                </c:pt>
                <c:pt idx="3">
                  <c:v>4.3599999999999994</c:v>
                </c:pt>
                <c:pt idx="4">
                  <c:v>0.87999999999999989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Limits'!$C$8:$C$12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Limits'!$L$8:$L$12</c:f>
              <c:numCache>
                <c:formatCode>0.00</c:formatCode>
                <c:ptCount val="5"/>
                <c:pt idx="0">
                  <c:v>9.6399999999999988</c:v>
                </c:pt>
                <c:pt idx="1">
                  <c:v>9.84</c:v>
                </c:pt>
                <c:pt idx="2">
                  <c:v>8.92</c:v>
                </c:pt>
                <c:pt idx="3">
                  <c:v>12.04</c:v>
                </c:pt>
                <c:pt idx="4">
                  <c:v>14.239999999999998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alpha val="85000"/>
                </a:schemeClr>
              </a:solidFill>
              <a:ln>
                <a:noFill/>
              </a:ln>
              <a:effectLst/>
            </c:spPr>
          </c:marker>
          <c:cat>
            <c:numRef>
              <c:f>'Cf Limits'!$C$8:$C$12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Limits'!$M$8:$M$12</c:f>
              <c:numCache>
                <c:formatCode>0.00</c:formatCode>
                <c:ptCount val="5"/>
                <c:pt idx="0">
                  <c:v>8.1199999999999992</c:v>
                </c:pt>
                <c:pt idx="1">
                  <c:v>8.1199999999999992</c:v>
                </c:pt>
                <c:pt idx="2">
                  <c:v>6.6</c:v>
                </c:pt>
                <c:pt idx="3">
                  <c:v>8.1999999999999993</c:v>
                </c:pt>
                <c:pt idx="4">
                  <c:v>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dk1">
                  <a:lumMod val="65000"/>
                  <a:lumOff val="35000"/>
                </a:schemeClr>
              </a:solidFill>
              <a:round/>
            </a:ln>
            <a:effectLst/>
          </c:spPr>
        </c:hiLowLines>
        <c:axId val="427884040"/>
        <c:axId val="427884432"/>
      </c:stockChart>
      <c:dateAx>
        <c:axId val="4278840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4432"/>
        <c:crosses val="autoZero"/>
        <c:auto val="1"/>
        <c:lblOffset val="100"/>
        <c:baseTimeUnit val="years"/>
      </c:dateAx>
      <c:valAx>
        <c:axId val="427884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Vinyl Chloride - MW-12I Confidence Limit</a:t>
            </a:r>
            <a:r>
              <a:rPr lang="en-US" baseline="0"/>
              <a:t> Vergence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'Cf Limits'!$C$8:$C$12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Limits'!$N$8:$N$12</c:f>
              <c:numCache>
                <c:formatCode>0.00</c:formatCode>
                <c:ptCount val="5"/>
                <c:pt idx="0">
                  <c:v>3.0799999999999992</c:v>
                </c:pt>
                <c:pt idx="1">
                  <c:v>3.4800000000000004</c:v>
                </c:pt>
                <c:pt idx="2">
                  <c:v>4.6400000000000006</c:v>
                </c:pt>
                <c:pt idx="3">
                  <c:v>7.68</c:v>
                </c:pt>
                <c:pt idx="4">
                  <c:v>13.36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85608"/>
        <c:axId val="427886000"/>
      </c:scatterChart>
      <c:valAx>
        <c:axId val="42788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6000"/>
        <c:crosses val="autoZero"/>
        <c:crossBetween val="midCat"/>
      </c:valAx>
      <c:valAx>
        <c:axId val="4278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nUCL - nLCL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5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MW-12I, </a:t>
            </a:r>
            <a:r>
              <a:rPr lang="en-US" sz="1400" b="0" i="0" u="none" strike="noStrike" baseline="0">
                <a:effectLst/>
              </a:rPr>
              <a:t>Vinyl Chloride </a:t>
            </a:r>
            <a:r>
              <a:rPr lang="en-US" sz="1400" b="0" i="0" baseline="0">
                <a:effectLst/>
              </a:rPr>
              <a:t>Exponential Fit to Normalized Upper Confidence Limit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36236417231946144"/>
                  <c:y val="-6.4032262924468425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4E-06e</a:t>
                    </a:r>
                    <a:r>
                      <a:rPr lang="en-US" sz="1400" baseline="30000"/>
                      <a:t>0.0003x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0.6585</a:t>
                    </a:r>
                    <a:endParaRPr lang="en-US" sz="1400"/>
                  </a:p>
                </c:rich>
              </c:tx>
              <c:numFmt formatCode="General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Limits'!$C$8:$C$12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Limits'!$L$8:$L$12</c:f>
              <c:numCache>
                <c:formatCode>0.00</c:formatCode>
                <c:ptCount val="5"/>
                <c:pt idx="0">
                  <c:v>9.6399999999999988</c:v>
                </c:pt>
                <c:pt idx="1">
                  <c:v>9.84</c:v>
                </c:pt>
                <c:pt idx="2">
                  <c:v>8.92</c:v>
                </c:pt>
                <c:pt idx="3">
                  <c:v>12.04</c:v>
                </c:pt>
                <c:pt idx="4">
                  <c:v>14.239999999999998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99832"/>
        <c:axId val="428599440"/>
      </c:scatterChart>
      <c:valAx>
        <c:axId val="42859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99440"/>
        <c:crosses val="autoZero"/>
        <c:crossBetween val="midCat"/>
      </c:valAx>
      <c:valAx>
        <c:axId val="42859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99832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MW-14, Vinyl Chloride Normalized Confidence Limits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Limits'!$K$14:$K$18</c:f>
              <c:numCache>
                <c:formatCode>0.00</c:formatCode>
                <c:ptCount val="5"/>
                <c:pt idx="0">
                  <c:v>8.1999999999999993</c:v>
                </c:pt>
                <c:pt idx="1">
                  <c:v>10.119999999999999</c:v>
                </c:pt>
                <c:pt idx="2">
                  <c:v>9</c:v>
                </c:pt>
                <c:pt idx="3">
                  <c:v>5.28</c:v>
                </c:pt>
                <c:pt idx="4">
                  <c:v>5.6799999999999988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Limits'!$L$14:$L$18</c:f>
              <c:numCache>
                <c:formatCode>0.00</c:formatCode>
                <c:ptCount val="5"/>
                <c:pt idx="0">
                  <c:v>17.2</c:v>
                </c:pt>
                <c:pt idx="1">
                  <c:v>13.999999999999998</c:v>
                </c:pt>
                <c:pt idx="2">
                  <c:v>10.4</c:v>
                </c:pt>
                <c:pt idx="3">
                  <c:v>8.1199999999999992</c:v>
                </c:pt>
                <c:pt idx="4">
                  <c:v>8.52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alpha val="85000"/>
                </a:schemeClr>
              </a:solidFill>
              <a:ln>
                <a:noFill/>
              </a:ln>
              <a:effectLst/>
            </c:spPr>
          </c:marker>
          <c:cat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cat>
          <c:val>
            <c:numRef>
              <c:f>'Cf Limits'!$M$14:$M$18</c:f>
              <c:numCache>
                <c:formatCode>0.00</c:formatCode>
                <c:ptCount val="5"/>
                <c:pt idx="0">
                  <c:v>12.719999999999999</c:v>
                </c:pt>
                <c:pt idx="1">
                  <c:v>11.999999999999998</c:v>
                </c:pt>
                <c:pt idx="2">
                  <c:v>9.7199999999999989</c:v>
                </c:pt>
                <c:pt idx="3">
                  <c:v>6.72</c:v>
                </c:pt>
                <c:pt idx="4">
                  <c:v>7.1199999999999992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dk1">
                  <a:lumMod val="65000"/>
                  <a:lumOff val="35000"/>
                </a:schemeClr>
              </a:solidFill>
              <a:round/>
            </a:ln>
            <a:effectLst/>
          </c:spPr>
        </c:hiLowLines>
        <c:axId val="427885216"/>
        <c:axId val="427886784"/>
      </c:stockChart>
      <c:dateAx>
        <c:axId val="427885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6784"/>
        <c:crosses val="autoZero"/>
        <c:auto val="1"/>
        <c:lblOffset val="100"/>
        <c:baseTimeUnit val="years"/>
      </c:dateAx>
      <c:valAx>
        <c:axId val="427886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88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Vinyl Chloride - MW-14 Confidence Limit Vergence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Limits'!$N$14:$N$18</c:f>
              <c:numCache>
                <c:formatCode>0.00</c:formatCode>
                <c:ptCount val="5"/>
                <c:pt idx="0">
                  <c:v>9</c:v>
                </c:pt>
                <c:pt idx="1">
                  <c:v>3.879999999999999</c:v>
                </c:pt>
                <c:pt idx="2">
                  <c:v>1.4000000000000004</c:v>
                </c:pt>
                <c:pt idx="3">
                  <c:v>2.839999999999999</c:v>
                </c:pt>
                <c:pt idx="4">
                  <c:v>2.8400000000000007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98656"/>
        <c:axId val="430030248"/>
      </c:scatterChart>
      <c:valAx>
        <c:axId val="42859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0248"/>
        <c:crosses val="autoZero"/>
        <c:crossBetween val="midCat"/>
      </c:valAx>
      <c:valAx>
        <c:axId val="43003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nUCL - nLCL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98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MW-14, Vinyl Chloride Exponential Fit to Normalized Upper Confidence Limit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7.538773845902246E-4"/>
                  <c:y val="-0.4115930659605751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5E+10e</a:t>
                    </a:r>
                    <a:r>
                      <a:rPr lang="en-US" sz="1400" baseline="30000"/>
                      <a:t>-5E-04x</a:t>
                    </a:r>
                    <a:r>
                      <a:rPr lang="en-US" sz="1400" baseline="0"/>
                      <a:t/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0.9107</a:t>
                    </a:r>
                    <a:endParaRPr lang="en-US" sz="1400"/>
                  </a:p>
                </c:rich>
              </c:tx>
              <c:numFmt formatCode="General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'Cf Limits'!$C$14:$C$18</c:f>
              <c:numCache>
                <c:formatCode>m/d/yyyy</c:formatCode>
                <c:ptCount val="5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</c:numCache>
            </c:numRef>
          </c:xVal>
          <c:yVal>
            <c:numRef>
              <c:f>'Cf Limits'!$L$14:$L$18</c:f>
              <c:numCache>
                <c:formatCode>0.00</c:formatCode>
                <c:ptCount val="5"/>
                <c:pt idx="0">
                  <c:v>17.2</c:v>
                </c:pt>
                <c:pt idx="1">
                  <c:v>13.999999999999998</c:v>
                </c:pt>
                <c:pt idx="2">
                  <c:v>10.4</c:v>
                </c:pt>
                <c:pt idx="3">
                  <c:v>8.1199999999999992</c:v>
                </c:pt>
                <c:pt idx="4">
                  <c:v>8.52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31032"/>
        <c:axId val="430031424"/>
      </c:scatterChart>
      <c:valAx>
        <c:axId val="430031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1424"/>
        <c:crosses val="autoZero"/>
        <c:crossBetween val="midCat"/>
      </c:valAx>
      <c:valAx>
        <c:axId val="4300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Normalized Concentration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31032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dk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dk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dk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dk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0.68798</cdr:x>
      <cdr:y>0.55797</cdr:y>
    </cdr:from>
    <cdr:to>
      <cdr:x>0.73896</cdr:x>
      <cdr:y>0.60656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4295" y="3499853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UCL</a:t>
          </a:r>
        </a:p>
      </cdr:txBody>
    </cdr:sp>
  </cdr:relSizeAnchor>
  <cdr:relSizeAnchor xmlns:cdr="http://schemas.openxmlformats.org/drawingml/2006/chartDrawing">
    <cdr:from>
      <cdr:x>0.69354</cdr:x>
      <cdr:y>0.7191</cdr:y>
    </cdr:from>
    <cdr:to>
      <cdr:x>0.74452</cdr:x>
      <cdr:y>0.76769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002421" y="4510506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LCL</a:t>
          </a:r>
        </a:p>
      </cdr:txBody>
    </cdr:sp>
  </cdr:relSizeAnchor>
  <cdr:relSizeAnchor xmlns:cdr="http://schemas.openxmlformats.org/drawingml/2006/chartDrawing">
    <cdr:from>
      <cdr:x>0.71857</cdr:x>
      <cdr:y>0.63342</cdr:y>
    </cdr:from>
    <cdr:to>
      <cdr:x>0.78777</cdr:x>
      <cdr:y>0.68201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218989" y="3973095"/>
          <a:ext cx="59890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Mean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0.68613</cdr:x>
      <cdr:y>0.23828</cdr:y>
    </cdr:from>
    <cdr:to>
      <cdr:x>0.7371</cdr:x>
      <cdr:y>0.28687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938253" y="1494590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UCL</a:t>
          </a:r>
        </a:p>
      </cdr:txBody>
    </cdr:sp>
  </cdr:relSizeAnchor>
  <cdr:relSizeAnchor xmlns:cdr="http://schemas.openxmlformats.org/drawingml/2006/chartDrawing">
    <cdr:from>
      <cdr:x>0.71393</cdr:x>
      <cdr:y>0.41091</cdr:y>
    </cdr:from>
    <cdr:to>
      <cdr:x>0.78499</cdr:x>
      <cdr:y>0.45951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8884" y="2577432"/>
          <a:ext cx="61494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Mean</a:t>
          </a:r>
        </a:p>
      </cdr:txBody>
    </cdr:sp>
  </cdr:relSizeAnchor>
  <cdr:relSizeAnchor xmlns:cdr="http://schemas.openxmlformats.org/drawingml/2006/chartDrawing">
    <cdr:from>
      <cdr:x>0.68891</cdr:x>
      <cdr:y>0.58866</cdr:y>
    </cdr:from>
    <cdr:to>
      <cdr:x>0.73988</cdr:x>
      <cdr:y>0.63725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2316" y="3692358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LCL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0.67655</cdr:x>
      <cdr:y>0.22379</cdr:y>
    </cdr:from>
    <cdr:to>
      <cdr:x>0.72753</cdr:x>
      <cdr:y>0.27238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5368" y="1403684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UCL</a:t>
          </a:r>
        </a:p>
      </cdr:txBody>
    </cdr:sp>
  </cdr:relSizeAnchor>
  <cdr:relSizeAnchor xmlns:cdr="http://schemas.openxmlformats.org/drawingml/2006/chartDrawing">
    <cdr:from>
      <cdr:x>0.6815</cdr:x>
      <cdr:y>0.74851</cdr:y>
    </cdr:from>
    <cdr:to>
      <cdr:x>0.73216</cdr:x>
      <cdr:y>0.7971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898147" y="4694990"/>
          <a:ext cx="43848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LCL</a:t>
          </a:r>
        </a:p>
      </cdr:txBody>
    </cdr:sp>
  </cdr:relSizeAnchor>
  <cdr:relSizeAnchor xmlns:cdr="http://schemas.openxmlformats.org/drawingml/2006/chartDrawing">
    <cdr:from>
      <cdr:x>0.71498</cdr:x>
      <cdr:y>0.48519</cdr:y>
    </cdr:from>
    <cdr:to>
      <cdr:x>0.77985</cdr:x>
      <cdr:y>0.53378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92031" y="3050175"/>
          <a:ext cx="561802" cy="305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Mean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0.68984</cdr:x>
      <cdr:y>0.2549</cdr:y>
    </cdr:from>
    <cdr:to>
      <cdr:x>0.74081</cdr:x>
      <cdr:y>0.3035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70337" y="1598863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UCL</a:t>
          </a:r>
        </a:p>
      </cdr:txBody>
    </cdr:sp>
  </cdr:relSizeAnchor>
  <cdr:relSizeAnchor xmlns:cdr="http://schemas.openxmlformats.org/drawingml/2006/chartDrawing">
    <cdr:from>
      <cdr:x>0.69169</cdr:x>
      <cdr:y>0.71014</cdr:y>
    </cdr:from>
    <cdr:to>
      <cdr:x>0.74266</cdr:x>
      <cdr:y>0.75874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986379" y="4454358"/>
          <a:ext cx="44115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LCL</a:t>
          </a:r>
        </a:p>
      </cdr:txBody>
    </cdr:sp>
  </cdr:relSizeAnchor>
  <cdr:relSizeAnchor xmlns:cdr="http://schemas.openxmlformats.org/drawingml/2006/chartDrawing">
    <cdr:from>
      <cdr:x>0.71857</cdr:x>
      <cdr:y>0.48252</cdr:y>
    </cdr:from>
    <cdr:to>
      <cdr:x>0.78128</cdr:x>
      <cdr:y>0.53112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218989" y="3026611"/>
          <a:ext cx="54275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Mean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24" sqref="K24"/>
    </sheetView>
  </sheetViews>
  <sheetFormatPr defaultRowHeight="14.4" x14ac:dyDescent="0.3"/>
  <cols>
    <col min="1" max="1" width="9.44140625" customWidth="1"/>
    <col min="2" max="2" width="8.33203125" bestFit="1" customWidth="1"/>
    <col min="3" max="3" width="11.6640625" style="91" bestFit="1" customWidth="1"/>
    <col min="4" max="4" width="7" style="90" bestFit="1" customWidth="1"/>
    <col min="5" max="5" width="6" style="90" bestFit="1" customWidth="1"/>
    <col min="6" max="7" width="7" style="90" bestFit="1" customWidth="1"/>
    <col min="8" max="8" width="5.33203125" style="55" bestFit="1" customWidth="1"/>
    <col min="9" max="9" width="7.6640625" customWidth="1"/>
    <col min="10" max="10" width="7" style="95" bestFit="1" customWidth="1"/>
    <col min="11" max="11" width="6.88671875" style="95" customWidth="1"/>
    <col min="12" max="12" width="7" style="95" bestFit="1" customWidth="1"/>
    <col min="16" max="16" width="8.88671875" style="90"/>
    <col min="18" max="18" width="8.88671875" style="55"/>
    <col min="19" max="19" width="14.33203125" style="107" bestFit="1" customWidth="1"/>
    <col min="20" max="20" width="8.88671875" style="55"/>
    <col min="21" max="21" width="3.6640625" customWidth="1"/>
    <col min="22" max="22" width="12" bestFit="1" customWidth="1"/>
    <col min="23" max="23" width="9.5546875" style="110" bestFit="1" customWidth="1"/>
    <col min="24" max="24" width="14" style="117" bestFit="1" customWidth="1"/>
    <col min="25" max="25" width="12" style="114" bestFit="1" customWidth="1"/>
    <col min="26" max="26" width="8.88671875" style="95"/>
  </cols>
  <sheetData>
    <row r="1" spans="1:26" ht="16.2" x14ac:dyDescent="0.3">
      <c r="A1" s="93" t="s">
        <v>155</v>
      </c>
      <c r="B1" s="92" t="s">
        <v>140</v>
      </c>
      <c r="C1" s="101" t="s">
        <v>148</v>
      </c>
      <c r="D1" s="104" t="s">
        <v>154</v>
      </c>
      <c r="E1" s="104" t="s">
        <v>149</v>
      </c>
      <c r="F1" s="104" t="s">
        <v>150</v>
      </c>
      <c r="G1" s="104" t="s">
        <v>154</v>
      </c>
      <c r="H1" s="92" t="s">
        <v>152</v>
      </c>
      <c r="I1" s="92" t="s">
        <v>153</v>
      </c>
      <c r="J1" s="94" t="s">
        <v>160</v>
      </c>
      <c r="K1" s="94" t="s">
        <v>159</v>
      </c>
      <c r="L1" s="94" t="s">
        <v>163</v>
      </c>
      <c r="M1" s="94" t="s">
        <v>160</v>
      </c>
      <c r="N1" s="94" t="s">
        <v>198</v>
      </c>
      <c r="O1" s="94" t="s">
        <v>164</v>
      </c>
      <c r="P1" s="104" t="s">
        <v>165</v>
      </c>
      <c r="Q1" s="94" t="s">
        <v>166</v>
      </c>
      <c r="R1" s="94" t="s">
        <v>169</v>
      </c>
      <c r="S1" s="106" t="s">
        <v>167</v>
      </c>
      <c r="T1" s="94" t="s">
        <v>168</v>
      </c>
      <c r="V1" s="94" t="s">
        <v>173</v>
      </c>
      <c r="W1" s="111" t="s">
        <v>172</v>
      </c>
      <c r="X1" s="116" t="s">
        <v>176</v>
      </c>
      <c r="Y1" s="113" t="s">
        <v>174</v>
      </c>
      <c r="Z1" s="122" t="s">
        <v>177</v>
      </c>
    </row>
    <row r="2" spans="1:26" x14ac:dyDescent="0.3">
      <c r="A2" t="s">
        <v>156</v>
      </c>
      <c r="B2" t="s">
        <v>1</v>
      </c>
      <c r="C2" s="91">
        <v>40908</v>
      </c>
      <c r="D2" s="90">
        <v>0.19</v>
      </c>
      <c r="E2" s="90">
        <v>0.13</v>
      </c>
      <c r="F2" s="90">
        <v>0.25</v>
      </c>
      <c r="G2" s="90">
        <f t="shared" ref="G2:G24" si="0">D2</f>
        <v>0.19</v>
      </c>
      <c r="H2" t="s">
        <v>151</v>
      </c>
      <c r="I2">
        <v>2.5000000000000001E-2</v>
      </c>
      <c r="J2" s="102">
        <f>D2/$I2</f>
        <v>7.6</v>
      </c>
      <c r="K2" s="102">
        <f t="shared" ref="K2:L2" si="1">E2/$I2</f>
        <v>5.2</v>
      </c>
      <c r="L2" s="102">
        <f t="shared" si="1"/>
        <v>10</v>
      </c>
      <c r="M2" s="95">
        <f>J2</f>
        <v>7.6</v>
      </c>
      <c r="N2" s="95">
        <f>L2-K2</f>
        <v>4.8</v>
      </c>
      <c r="V2">
        <v>8.8133840000000005E-3</v>
      </c>
      <c r="W2" s="110">
        <v>1.7510355369999999E-4</v>
      </c>
      <c r="X2" s="117">
        <f>C2</f>
        <v>40908</v>
      </c>
      <c r="Y2" s="114">
        <f>V2*EXP(W2*X2)</f>
        <v>11.377666681971508</v>
      </c>
    </row>
    <row r="3" spans="1:26" x14ac:dyDescent="0.3">
      <c r="A3" t="s">
        <v>156</v>
      </c>
      <c r="B3" t="s">
        <v>1</v>
      </c>
      <c r="C3" s="91">
        <v>41274</v>
      </c>
      <c r="D3" s="90">
        <v>0.24299999999999999</v>
      </c>
      <c r="E3" s="90">
        <v>0.17599999999999999</v>
      </c>
      <c r="F3" s="90">
        <v>0.31</v>
      </c>
      <c r="G3" s="90">
        <f t="shared" si="0"/>
        <v>0.24299999999999999</v>
      </c>
      <c r="H3" t="s">
        <v>151</v>
      </c>
      <c r="I3">
        <v>2.5000000000000001E-2</v>
      </c>
      <c r="J3" s="102">
        <f t="shared" ref="J3:J24" si="2">D3/$I3</f>
        <v>9.7199999999999989</v>
      </c>
      <c r="K3" s="102">
        <f t="shared" ref="K3:K24" si="3">E3/$I3</f>
        <v>7.0399999999999991</v>
      </c>
      <c r="L3" s="102">
        <f t="shared" ref="L3:L24" si="4">F3/$I3</f>
        <v>12.399999999999999</v>
      </c>
      <c r="M3" s="95">
        <f t="shared" ref="M3:M24" si="5">J3</f>
        <v>9.7199999999999989</v>
      </c>
      <c r="N3" s="95">
        <f t="shared" ref="N3:N6" si="6">L3-K3</f>
        <v>5.3599999999999994</v>
      </c>
      <c r="V3">
        <v>8.8133840000000005E-3</v>
      </c>
      <c r="W3" s="110">
        <v>1.7510355369999999E-4</v>
      </c>
      <c r="X3" s="117">
        <f t="shared" ref="X3:X25" si="7">C3</f>
        <v>41274</v>
      </c>
      <c r="Y3" s="114">
        <f t="shared" ref="Y3:Y25" si="8">V3*EXP(W3*X3)</f>
        <v>12.130710215792993</v>
      </c>
    </row>
    <row r="4" spans="1:26" x14ac:dyDescent="0.3">
      <c r="A4" t="s">
        <v>156</v>
      </c>
      <c r="B4" t="s">
        <v>1</v>
      </c>
      <c r="C4" s="91">
        <v>41639</v>
      </c>
      <c r="D4" s="90">
        <v>0.255</v>
      </c>
      <c r="E4" s="90">
        <v>0.17</v>
      </c>
      <c r="F4" s="90">
        <v>0.34</v>
      </c>
      <c r="G4" s="90">
        <f t="shared" si="0"/>
        <v>0.255</v>
      </c>
      <c r="H4" t="s">
        <v>151</v>
      </c>
      <c r="I4">
        <v>2.5000000000000001E-2</v>
      </c>
      <c r="J4" s="102">
        <f t="shared" ref="J4" si="9">D4/$I4</f>
        <v>10.199999999999999</v>
      </c>
      <c r="K4" s="102">
        <f t="shared" ref="K4" si="10">E4/$I4</f>
        <v>6.8</v>
      </c>
      <c r="L4" s="102">
        <f t="shared" ref="L4" si="11">F4/$I4</f>
        <v>13.6</v>
      </c>
      <c r="M4" s="95">
        <f t="shared" ref="M4" si="12">J4</f>
        <v>10.199999999999999</v>
      </c>
      <c r="N4" s="95">
        <f t="shared" si="6"/>
        <v>6.8</v>
      </c>
      <c r="V4">
        <v>8.8133840000000005E-3</v>
      </c>
      <c r="W4" s="110">
        <v>1.7510355369999999E-4</v>
      </c>
      <c r="X4" s="117">
        <f t="shared" si="7"/>
        <v>41639</v>
      </c>
      <c r="Y4" s="114">
        <f t="shared" si="8"/>
        <v>12.931330253974334</v>
      </c>
    </row>
    <row r="5" spans="1:26" x14ac:dyDescent="0.3">
      <c r="A5" t="s">
        <v>156</v>
      </c>
      <c r="B5" t="s">
        <v>1</v>
      </c>
      <c r="C5" s="91">
        <v>42004</v>
      </c>
      <c r="D5" s="90">
        <v>0.318</v>
      </c>
      <c r="E5" s="90">
        <v>0.14599999999999999</v>
      </c>
      <c r="F5" s="90">
        <v>0.48899999999999999</v>
      </c>
      <c r="G5" s="90">
        <f t="shared" si="0"/>
        <v>0.318</v>
      </c>
      <c r="H5" t="s">
        <v>151</v>
      </c>
      <c r="I5">
        <v>2.5000000000000001E-2</v>
      </c>
      <c r="J5" s="102">
        <f t="shared" si="2"/>
        <v>12.719999999999999</v>
      </c>
      <c r="K5" s="102">
        <f t="shared" si="3"/>
        <v>5.839999999999999</v>
      </c>
      <c r="L5" s="102">
        <f t="shared" si="4"/>
        <v>19.559999999999999</v>
      </c>
      <c r="M5" s="95">
        <f t="shared" si="5"/>
        <v>12.719999999999999</v>
      </c>
      <c r="N5" s="95">
        <f t="shared" si="6"/>
        <v>13.719999999999999</v>
      </c>
      <c r="V5">
        <v>8.8133840000000005E-3</v>
      </c>
      <c r="W5" s="110">
        <v>1.7510355369999999E-4</v>
      </c>
      <c r="X5" s="117">
        <f t="shared" si="7"/>
        <v>42004</v>
      </c>
      <c r="Y5" s="114">
        <f t="shared" si="8"/>
        <v>13.784790763499457</v>
      </c>
    </row>
    <row r="6" spans="1:26" x14ac:dyDescent="0.3">
      <c r="A6" t="s">
        <v>156</v>
      </c>
      <c r="B6" t="s">
        <v>1</v>
      </c>
      <c r="C6" s="91">
        <v>42369</v>
      </c>
      <c r="D6" s="90">
        <v>0.21</v>
      </c>
      <c r="E6" s="90">
        <v>0.14599999999999999</v>
      </c>
      <c r="F6" s="90">
        <v>0.27400000000000002</v>
      </c>
      <c r="G6" s="90">
        <f t="shared" si="0"/>
        <v>0.21</v>
      </c>
      <c r="H6" t="s">
        <v>151</v>
      </c>
      <c r="I6">
        <v>2.5000000000000001E-2</v>
      </c>
      <c r="J6" s="102">
        <f t="shared" ref="J6" si="13">D6/$I6</f>
        <v>8.3999999999999986</v>
      </c>
      <c r="K6" s="102">
        <f t="shared" ref="K6" si="14">E6/$I6</f>
        <v>5.839999999999999</v>
      </c>
      <c r="L6" s="102">
        <f t="shared" ref="L6" si="15">F6/$I6</f>
        <v>10.96</v>
      </c>
      <c r="M6" s="95">
        <f t="shared" si="5"/>
        <v>8.3999999999999986</v>
      </c>
      <c r="N6" s="95">
        <f t="shared" si="6"/>
        <v>5.1200000000000019</v>
      </c>
      <c r="O6">
        <v>8</v>
      </c>
      <c r="P6" s="90">
        <v>0.22700000000000001</v>
      </c>
      <c r="Q6">
        <v>41.02</v>
      </c>
      <c r="R6" s="55" t="s">
        <v>161</v>
      </c>
      <c r="S6" s="107">
        <v>1.031E-4</v>
      </c>
      <c r="T6" s="55" t="s">
        <v>161</v>
      </c>
      <c r="V6">
        <v>8.8133840000000005E-3</v>
      </c>
      <c r="W6" s="110">
        <v>1.7510355369999999E-4</v>
      </c>
      <c r="X6" s="117">
        <f t="shared" si="7"/>
        <v>42369</v>
      </c>
      <c r="Y6" s="114">
        <f t="shared" si="8"/>
        <v>14.694579185699705</v>
      </c>
    </row>
    <row r="7" spans="1:26" x14ac:dyDescent="0.3">
      <c r="C7" s="91">
        <v>49161</v>
      </c>
      <c r="H7"/>
      <c r="J7" s="102"/>
      <c r="K7" s="102"/>
      <c r="L7" s="102"/>
      <c r="M7" s="95"/>
      <c r="N7" s="95"/>
      <c r="V7">
        <v>8.8133840000000005E-3</v>
      </c>
      <c r="W7" s="110">
        <v>1.7510355369999999E-4</v>
      </c>
      <c r="X7" s="117">
        <f t="shared" si="7"/>
        <v>49161</v>
      </c>
      <c r="Y7" s="120">
        <f t="shared" si="8"/>
        <v>48.268636389606677</v>
      </c>
      <c r="Z7" s="95">
        <v>0.152</v>
      </c>
    </row>
    <row r="8" spans="1:26" x14ac:dyDescent="0.3">
      <c r="A8" s="97" t="s">
        <v>156</v>
      </c>
      <c r="B8" s="97" t="s">
        <v>4</v>
      </c>
      <c r="C8" s="98">
        <v>40908</v>
      </c>
      <c r="D8" s="105">
        <v>0.20300000000000001</v>
      </c>
      <c r="E8" s="105">
        <v>0.16400000000000001</v>
      </c>
      <c r="F8" s="105">
        <v>0.24099999999999999</v>
      </c>
      <c r="G8" s="105">
        <f>D8</f>
        <v>0.20300000000000001</v>
      </c>
      <c r="H8" s="99" t="s">
        <v>151</v>
      </c>
      <c r="I8" s="97">
        <v>2.5000000000000001E-2</v>
      </c>
      <c r="J8" s="103">
        <f t="shared" si="2"/>
        <v>8.1199999999999992</v>
      </c>
      <c r="K8" s="103">
        <f t="shared" si="3"/>
        <v>6.56</v>
      </c>
      <c r="L8" s="103">
        <f t="shared" si="4"/>
        <v>9.6399999999999988</v>
      </c>
      <c r="M8" s="100">
        <f t="shared" si="5"/>
        <v>8.1199999999999992</v>
      </c>
      <c r="N8" s="100">
        <f>L8-K8</f>
        <v>3.0799999999999992</v>
      </c>
      <c r="O8" s="97"/>
      <c r="P8" s="105"/>
      <c r="Q8" s="97"/>
      <c r="R8" s="99"/>
      <c r="S8" s="108"/>
      <c r="T8" s="99"/>
      <c r="U8" s="97"/>
      <c r="V8" s="97">
        <v>1.4815100000000001E-4</v>
      </c>
      <c r="W8" s="112">
        <v>2.6884237529999999E-4</v>
      </c>
      <c r="X8" s="118">
        <f t="shared" si="7"/>
        <v>40908</v>
      </c>
      <c r="Y8" s="115">
        <f t="shared" si="8"/>
        <v>8.8509549284666651</v>
      </c>
    </row>
    <row r="9" spans="1:26" x14ac:dyDescent="0.3">
      <c r="A9" s="97" t="s">
        <v>156</v>
      </c>
      <c r="B9" s="97" t="s">
        <v>4</v>
      </c>
      <c r="C9" s="98">
        <v>41274</v>
      </c>
      <c r="D9" s="105">
        <v>0.20300000000000001</v>
      </c>
      <c r="E9" s="105">
        <v>0.159</v>
      </c>
      <c r="F9" s="105">
        <v>0.246</v>
      </c>
      <c r="G9" s="105">
        <f t="shared" ref="G9:G12" si="16">D9</f>
        <v>0.20300000000000001</v>
      </c>
      <c r="H9" s="99" t="s">
        <v>151</v>
      </c>
      <c r="I9" s="97">
        <v>2.5000000000000001E-2</v>
      </c>
      <c r="J9" s="103">
        <f t="shared" si="2"/>
        <v>8.1199999999999992</v>
      </c>
      <c r="K9" s="103">
        <f t="shared" si="3"/>
        <v>6.3599999999999994</v>
      </c>
      <c r="L9" s="103">
        <f t="shared" si="4"/>
        <v>9.84</v>
      </c>
      <c r="M9" s="100">
        <f t="shared" si="5"/>
        <v>8.1199999999999992</v>
      </c>
      <c r="N9" s="100">
        <f t="shared" ref="N9:N12" si="17">L9-K9</f>
        <v>3.4800000000000004</v>
      </c>
      <c r="O9" s="97"/>
      <c r="P9" s="105"/>
      <c r="Q9" s="97"/>
      <c r="R9" s="99"/>
      <c r="S9" s="108"/>
      <c r="T9" s="99"/>
      <c r="U9" s="97"/>
      <c r="V9" s="97">
        <v>1.4815100000000001E-4</v>
      </c>
      <c r="W9" s="112">
        <v>2.6884237529999999E-4</v>
      </c>
      <c r="X9" s="118">
        <f t="shared" si="7"/>
        <v>41274</v>
      </c>
      <c r="Y9" s="115">
        <f t="shared" si="8"/>
        <v>9.7661435460285571</v>
      </c>
    </row>
    <row r="10" spans="1:26" x14ac:dyDescent="0.3">
      <c r="A10" s="97" t="s">
        <v>156</v>
      </c>
      <c r="B10" s="97" t="s">
        <v>4</v>
      </c>
      <c r="C10" s="98">
        <v>41639</v>
      </c>
      <c r="D10" s="105">
        <v>0.16500000000000001</v>
      </c>
      <c r="E10" s="105">
        <v>0.107</v>
      </c>
      <c r="F10" s="105">
        <v>0.223</v>
      </c>
      <c r="G10" s="105">
        <f t="shared" si="16"/>
        <v>0.16500000000000001</v>
      </c>
      <c r="H10" s="99" t="s">
        <v>151</v>
      </c>
      <c r="I10" s="97">
        <v>2.5000000000000001E-2</v>
      </c>
      <c r="J10" s="103">
        <f t="shared" si="2"/>
        <v>6.6</v>
      </c>
      <c r="K10" s="103">
        <f t="shared" si="3"/>
        <v>4.2799999999999994</v>
      </c>
      <c r="L10" s="103">
        <f t="shared" si="4"/>
        <v>8.92</v>
      </c>
      <c r="M10" s="100">
        <f t="shared" si="5"/>
        <v>6.6</v>
      </c>
      <c r="N10" s="100">
        <f t="shared" si="17"/>
        <v>4.6400000000000006</v>
      </c>
      <c r="O10" s="97"/>
      <c r="P10" s="105"/>
      <c r="Q10" s="97"/>
      <c r="R10" s="99"/>
      <c r="S10" s="108"/>
      <c r="T10" s="99"/>
      <c r="U10" s="97"/>
      <c r="V10" s="97">
        <v>1.4815100000000001E-4</v>
      </c>
      <c r="W10" s="112">
        <v>2.6884237529999999E-4</v>
      </c>
      <c r="X10" s="118">
        <f t="shared" si="7"/>
        <v>41639</v>
      </c>
      <c r="Y10" s="115">
        <f t="shared" si="8"/>
        <v>10.773066008019217</v>
      </c>
    </row>
    <row r="11" spans="1:26" x14ac:dyDescent="0.3">
      <c r="A11" s="97" t="s">
        <v>156</v>
      </c>
      <c r="B11" s="97" t="s">
        <v>4</v>
      </c>
      <c r="C11" s="98">
        <v>42004</v>
      </c>
      <c r="D11" s="105">
        <v>0.20499999999999999</v>
      </c>
      <c r="E11" s="105">
        <v>0.109</v>
      </c>
      <c r="F11" s="105">
        <v>0.30099999999999999</v>
      </c>
      <c r="G11" s="105">
        <f t="shared" si="16"/>
        <v>0.20499999999999999</v>
      </c>
      <c r="H11" s="99" t="s">
        <v>151</v>
      </c>
      <c r="I11" s="97">
        <v>2.5000000000000001E-2</v>
      </c>
      <c r="J11" s="103">
        <f t="shared" si="2"/>
        <v>8.1999999999999993</v>
      </c>
      <c r="K11" s="103">
        <f t="shared" si="3"/>
        <v>4.3599999999999994</v>
      </c>
      <c r="L11" s="103">
        <f t="shared" si="4"/>
        <v>12.04</v>
      </c>
      <c r="M11" s="100">
        <f t="shared" si="5"/>
        <v>8.1999999999999993</v>
      </c>
      <c r="N11" s="100">
        <f t="shared" si="17"/>
        <v>7.68</v>
      </c>
      <c r="O11" s="97"/>
      <c r="P11" s="105"/>
      <c r="Q11" s="97"/>
      <c r="R11" s="99"/>
      <c r="S11" s="108"/>
      <c r="T11" s="99"/>
      <c r="U11" s="97"/>
      <c r="V11" s="97">
        <v>1.4815100000000001E-4</v>
      </c>
      <c r="W11" s="112">
        <v>2.6884237529999999E-4</v>
      </c>
      <c r="X11" s="118">
        <f t="shared" si="7"/>
        <v>42004</v>
      </c>
      <c r="Y11" s="115">
        <f t="shared" si="8"/>
        <v>11.883805584686005</v>
      </c>
    </row>
    <row r="12" spans="1:26" x14ac:dyDescent="0.3">
      <c r="A12" s="97" t="s">
        <v>156</v>
      </c>
      <c r="B12" s="97" t="s">
        <v>4</v>
      </c>
      <c r="C12" s="98">
        <v>42369</v>
      </c>
      <c r="D12" s="105">
        <v>0.189</v>
      </c>
      <c r="E12" s="105">
        <v>2.1999999999999999E-2</v>
      </c>
      <c r="F12" s="105">
        <v>0.35599999999999998</v>
      </c>
      <c r="G12" s="105">
        <f t="shared" si="16"/>
        <v>0.189</v>
      </c>
      <c r="H12" s="99" t="s">
        <v>151</v>
      </c>
      <c r="I12" s="97">
        <v>2.5000000000000001E-2</v>
      </c>
      <c r="J12" s="103">
        <f t="shared" si="2"/>
        <v>7.56</v>
      </c>
      <c r="K12" s="103">
        <f t="shared" si="3"/>
        <v>0.87999999999999989</v>
      </c>
      <c r="L12" s="103">
        <f t="shared" si="4"/>
        <v>14.239999999999998</v>
      </c>
      <c r="M12" s="100">
        <f t="shared" si="5"/>
        <v>7.56</v>
      </c>
      <c r="N12" s="100">
        <f t="shared" si="17"/>
        <v>13.36</v>
      </c>
      <c r="O12" s="97">
        <v>-5</v>
      </c>
      <c r="P12" s="105">
        <v>-0.13</v>
      </c>
      <c r="Q12" s="97">
        <v>44.84</v>
      </c>
      <c r="R12" s="99" t="s">
        <v>161</v>
      </c>
      <c r="S12" s="108">
        <v>9.9999999999999995E-7</v>
      </c>
      <c r="T12" s="99" t="s">
        <v>161</v>
      </c>
      <c r="U12" s="97"/>
      <c r="V12" s="97">
        <v>1.4815100000000001E-4</v>
      </c>
      <c r="W12" s="112">
        <v>2.6884237529999999E-4</v>
      </c>
      <c r="X12" s="118">
        <f t="shared" si="7"/>
        <v>42369</v>
      </c>
      <c r="Y12" s="115">
        <f t="shared" si="8"/>
        <v>13.109066172015453</v>
      </c>
    </row>
    <row r="13" spans="1:26" x14ac:dyDescent="0.3">
      <c r="A13" s="97"/>
      <c r="B13" s="97"/>
      <c r="C13" s="98">
        <v>49161</v>
      </c>
      <c r="D13" s="105"/>
      <c r="E13" s="105"/>
      <c r="F13" s="105"/>
      <c r="G13" s="105"/>
      <c r="H13" s="99"/>
      <c r="I13" s="97"/>
      <c r="J13" s="103"/>
      <c r="K13" s="103"/>
      <c r="L13" s="103"/>
      <c r="M13" s="100"/>
      <c r="N13" s="100"/>
      <c r="O13" s="97"/>
      <c r="P13" s="105"/>
      <c r="Q13" s="97"/>
      <c r="R13" s="99"/>
      <c r="S13" s="108"/>
      <c r="T13" s="99"/>
      <c r="U13" s="97"/>
      <c r="V13" s="97">
        <v>1.4815100000000001E-4</v>
      </c>
      <c r="W13" s="112">
        <v>2.6884237529999999E-4</v>
      </c>
      <c r="X13" s="118">
        <f t="shared" si="7"/>
        <v>49161</v>
      </c>
      <c r="Y13" s="121">
        <f t="shared" si="8"/>
        <v>81.3923654501708</v>
      </c>
      <c r="Z13" s="95">
        <v>0.65849999999999997</v>
      </c>
    </row>
    <row r="14" spans="1:26" x14ac:dyDescent="0.3">
      <c r="A14" t="s">
        <v>156</v>
      </c>
      <c r="B14" t="s">
        <v>6</v>
      </c>
      <c r="C14" s="91">
        <v>40908</v>
      </c>
      <c r="D14" s="90">
        <v>0.318</v>
      </c>
      <c r="E14" s="90">
        <v>0.20499999999999999</v>
      </c>
      <c r="F14" s="90">
        <v>0.43</v>
      </c>
      <c r="G14" s="90">
        <f t="shared" si="0"/>
        <v>0.318</v>
      </c>
      <c r="H14" s="55" t="s">
        <v>151</v>
      </c>
      <c r="I14">
        <v>2.5000000000000001E-2</v>
      </c>
      <c r="J14" s="102">
        <f t="shared" si="2"/>
        <v>12.719999999999999</v>
      </c>
      <c r="K14" s="102">
        <f t="shared" si="3"/>
        <v>8.1999999999999993</v>
      </c>
      <c r="L14" s="102">
        <f t="shared" si="4"/>
        <v>17.2</v>
      </c>
      <c r="M14" s="95">
        <f t="shared" si="5"/>
        <v>12.719999999999999</v>
      </c>
      <c r="N14" s="95">
        <f>L14-K14</f>
        <v>9</v>
      </c>
      <c r="V14" s="119">
        <v>50424988866.800003</v>
      </c>
      <c r="W14" s="110">
        <v>-5.3390700000000002E-4</v>
      </c>
      <c r="X14" s="117">
        <f t="shared" si="7"/>
        <v>40908</v>
      </c>
      <c r="Y14" s="114">
        <f t="shared" si="8"/>
        <v>16.488862351730251</v>
      </c>
    </row>
    <row r="15" spans="1:26" x14ac:dyDescent="0.3">
      <c r="A15" t="s">
        <v>156</v>
      </c>
      <c r="B15" t="s">
        <v>6</v>
      </c>
      <c r="C15" s="91">
        <v>41274</v>
      </c>
      <c r="D15" s="90">
        <v>0.3</v>
      </c>
      <c r="E15" s="90">
        <v>0.253</v>
      </c>
      <c r="F15" s="90">
        <v>0.35</v>
      </c>
      <c r="G15" s="90">
        <f t="shared" si="0"/>
        <v>0.3</v>
      </c>
      <c r="H15" s="55" t="s">
        <v>151</v>
      </c>
      <c r="I15">
        <v>2.5000000000000001E-2</v>
      </c>
      <c r="J15" s="102">
        <f t="shared" si="2"/>
        <v>11.999999999999998</v>
      </c>
      <c r="K15" s="102">
        <f t="shared" si="3"/>
        <v>10.119999999999999</v>
      </c>
      <c r="L15" s="102">
        <f t="shared" si="4"/>
        <v>13.999999999999998</v>
      </c>
      <c r="M15" s="95">
        <f t="shared" si="5"/>
        <v>11.999999999999998</v>
      </c>
      <c r="N15" s="95">
        <f t="shared" ref="N15:N18" si="18">L15-K15</f>
        <v>3.879999999999999</v>
      </c>
      <c r="V15" s="119">
        <v>50424988866.800003</v>
      </c>
      <c r="W15" s="110">
        <v>-5.3390700000000002E-4</v>
      </c>
      <c r="X15" s="117">
        <f t="shared" si="7"/>
        <v>41274</v>
      </c>
      <c r="Y15" s="114">
        <f t="shared" si="8"/>
        <v>13.562046351437928</v>
      </c>
    </row>
    <row r="16" spans="1:26" x14ac:dyDescent="0.3">
      <c r="A16" t="s">
        <v>156</v>
      </c>
      <c r="B16" t="s">
        <v>6</v>
      </c>
      <c r="C16" s="91">
        <v>41639</v>
      </c>
      <c r="D16" s="90">
        <v>0.24299999999999999</v>
      </c>
      <c r="E16" s="90">
        <v>0.22500000000000001</v>
      </c>
      <c r="F16" s="90">
        <v>0.26</v>
      </c>
      <c r="G16" s="90">
        <f t="shared" si="0"/>
        <v>0.24299999999999999</v>
      </c>
      <c r="H16" s="55" t="s">
        <v>151</v>
      </c>
      <c r="I16">
        <v>2.5000000000000001E-2</v>
      </c>
      <c r="J16" s="102">
        <f t="shared" si="2"/>
        <v>9.7199999999999989</v>
      </c>
      <c r="K16" s="102">
        <f t="shared" si="3"/>
        <v>9</v>
      </c>
      <c r="L16" s="102">
        <f t="shared" si="4"/>
        <v>10.4</v>
      </c>
      <c r="M16" s="95">
        <f t="shared" si="5"/>
        <v>9.7199999999999989</v>
      </c>
      <c r="N16" s="95">
        <f t="shared" si="18"/>
        <v>1.4000000000000004</v>
      </c>
      <c r="V16" s="119">
        <v>50424988866.800003</v>
      </c>
      <c r="W16" s="110">
        <v>-5.3390700000000002E-4</v>
      </c>
      <c r="X16" s="117">
        <f t="shared" si="7"/>
        <v>41639</v>
      </c>
      <c r="Y16" s="114">
        <f t="shared" si="8"/>
        <v>11.160704999982684</v>
      </c>
    </row>
    <row r="17" spans="1:26" x14ac:dyDescent="0.3">
      <c r="A17" t="s">
        <v>156</v>
      </c>
      <c r="B17" t="s">
        <v>6</v>
      </c>
      <c r="C17" s="91">
        <v>42004</v>
      </c>
      <c r="D17" s="90">
        <v>0.16800000000000001</v>
      </c>
      <c r="E17" s="90">
        <v>0.13200000000000001</v>
      </c>
      <c r="F17" s="90">
        <v>0.20300000000000001</v>
      </c>
      <c r="G17" s="90">
        <f t="shared" si="0"/>
        <v>0.16800000000000001</v>
      </c>
      <c r="H17" s="55" t="s">
        <v>151</v>
      </c>
      <c r="I17">
        <v>2.5000000000000001E-2</v>
      </c>
      <c r="J17" s="102">
        <f t="shared" si="2"/>
        <v>6.72</v>
      </c>
      <c r="K17" s="102">
        <f t="shared" si="3"/>
        <v>5.28</v>
      </c>
      <c r="L17" s="102">
        <f t="shared" si="4"/>
        <v>8.1199999999999992</v>
      </c>
      <c r="M17" s="95">
        <f t="shared" si="5"/>
        <v>6.72</v>
      </c>
      <c r="N17" s="95">
        <f t="shared" si="18"/>
        <v>2.839999999999999</v>
      </c>
      <c r="V17" s="119">
        <v>50424988866.800003</v>
      </c>
      <c r="W17" s="110">
        <v>-5.3390700000000002E-4</v>
      </c>
      <c r="X17" s="117">
        <f t="shared" si="7"/>
        <v>42004</v>
      </c>
      <c r="Y17" s="114">
        <f t="shared" si="8"/>
        <v>9.1845531912248113</v>
      </c>
    </row>
    <row r="18" spans="1:26" x14ac:dyDescent="0.3">
      <c r="A18" t="s">
        <v>156</v>
      </c>
      <c r="B18" t="s">
        <v>6</v>
      </c>
      <c r="C18" s="91">
        <v>42369</v>
      </c>
      <c r="D18" s="90">
        <v>0.17799999999999999</v>
      </c>
      <c r="E18" s="90">
        <v>0.14199999999999999</v>
      </c>
      <c r="F18" s="90">
        <v>0.21299999999999999</v>
      </c>
      <c r="G18" s="90">
        <f t="shared" si="0"/>
        <v>0.17799999999999999</v>
      </c>
      <c r="H18" s="55" t="s">
        <v>151</v>
      </c>
      <c r="I18">
        <v>2.5000000000000001E-2</v>
      </c>
      <c r="J18" s="102">
        <f t="shared" si="2"/>
        <v>7.1199999999999992</v>
      </c>
      <c r="K18" s="102">
        <f t="shared" si="3"/>
        <v>5.6799999999999988</v>
      </c>
      <c r="L18" s="102">
        <f t="shared" si="4"/>
        <v>8.52</v>
      </c>
      <c r="M18" s="95">
        <f t="shared" si="5"/>
        <v>7.1199999999999992</v>
      </c>
      <c r="N18" s="95">
        <f t="shared" si="18"/>
        <v>2.8400000000000007</v>
      </c>
      <c r="O18">
        <v>-129</v>
      </c>
      <c r="P18" s="90">
        <v>-4.1550000000000002</v>
      </c>
      <c r="Q18">
        <v>1E-3</v>
      </c>
      <c r="R18" s="96" t="s">
        <v>162</v>
      </c>
      <c r="S18" s="107">
        <v>-1.2750000000000001E-4</v>
      </c>
      <c r="T18" s="96" t="s">
        <v>162</v>
      </c>
      <c r="V18" s="119">
        <v>50424988866.800003</v>
      </c>
      <c r="W18" s="110">
        <v>-5.3390700000000002E-4</v>
      </c>
      <c r="X18" s="117">
        <f t="shared" si="7"/>
        <v>42369</v>
      </c>
      <c r="Y18" s="114">
        <f t="shared" si="8"/>
        <v>7.5583054406123136</v>
      </c>
    </row>
    <row r="19" spans="1:26" x14ac:dyDescent="0.3">
      <c r="C19" s="91">
        <v>49161</v>
      </c>
      <c r="J19" s="102"/>
      <c r="K19" s="102"/>
      <c r="L19" s="102"/>
      <c r="M19" s="95"/>
      <c r="N19" s="95"/>
      <c r="R19" s="96"/>
      <c r="T19" s="96"/>
      <c r="V19" s="119">
        <v>50424988866.800003</v>
      </c>
      <c r="W19" s="110">
        <v>-5.3390700000000002E-4</v>
      </c>
      <c r="X19" s="117">
        <f t="shared" si="7"/>
        <v>49161</v>
      </c>
      <c r="Y19" s="120">
        <f t="shared" si="8"/>
        <v>0.20116107433360053</v>
      </c>
      <c r="Z19" s="95">
        <v>0.91069999999999995</v>
      </c>
    </row>
    <row r="20" spans="1:26" x14ac:dyDescent="0.3">
      <c r="A20" s="97" t="s">
        <v>157</v>
      </c>
      <c r="B20" s="97" t="s">
        <v>6</v>
      </c>
      <c r="C20" s="98">
        <v>40908</v>
      </c>
      <c r="D20" s="105">
        <v>2.2800000000000001E-2</v>
      </c>
      <c r="E20" s="105">
        <v>0.02</v>
      </c>
      <c r="F20" s="105">
        <v>2.5499999999999998E-2</v>
      </c>
      <c r="G20" s="105">
        <f t="shared" si="0"/>
        <v>2.2800000000000001E-2</v>
      </c>
      <c r="H20" s="99" t="s">
        <v>158</v>
      </c>
      <c r="I20" s="97">
        <v>5.0000000000000001E-3</v>
      </c>
      <c r="J20" s="103">
        <f t="shared" si="2"/>
        <v>4.5600000000000005</v>
      </c>
      <c r="K20" s="103">
        <f t="shared" si="3"/>
        <v>4</v>
      </c>
      <c r="L20" s="103">
        <f t="shared" si="4"/>
        <v>5.0999999999999996</v>
      </c>
      <c r="M20" s="100">
        <f t="shared" si="5"/>
        <v>4.5600000000000005</v>
      </c>
      <c r="N20" s="100">
        <f>L20-K20</f>
        <v>1.0999999999999996</v>
      </c>
      <c r="O20" s="97"/>
      <c r="P20" s="105"/>
      <c r="Q20" s="97"/>
      <c r="R20" s="99"/>
      <c r="S20" s="108"/>
      <c r="T20" s="99"/>
      <c r="U20" s="97"/>
      <c r="V20" s="97">
        <v>95.342045944000006</v>
      </c>
      <c r="W20" s="112">
        <v>-7.2392300000000001E-5</v>
      </c>
      <c r="X20" s="118">
        <f t="shared" si="7"/>
        <v>40908</v>
      </c>
      <c r="Y20" s="115">
        <f t="shared" si="8"/>
        <v>4.9334902577370476</v>
      </c>
    </row>
    <row r="21" spans="1:26" x14ac:dyDescent="0.3">
      <c r="A21" s="97" t="s">
        <v>157</v>
      </c>
      <c r="B21" s="97" t="s">
        <v>6</v>
      </c>
      <c r="C21" s="98">
        <v>41274</v>
      </c>
      <c r="D21" s="105">
        <v>2.01E-2</v>
      </c>
      <c r="E21" s="105">
        <v>1.66E-2</v>
      </c>
      <c r="F21" s="105">
        <v>2.4E-2</v>
      </c>
      <c r="G21" s="105">
        <f t="shared" si="0"/>
        <v>2.01E-2</v>
      </c>
      <c r="H21" s="99" t="s">
        <v>158</v>
      </c>
      <c r="I21" s="97">
        <v>5.0000000000000001E-3</v>
      </c>
      <c r="J21" s="103">
        <f t="shared" si="2"/>
        <v>4.0199999999999996</v>
      </c>
      <c r="K21" s="103">
        <f t="shared" si="3"/>
        <v>3.32</v>
      </c>
      <c r="L21" s="103">
        <f t="shared" si="4"/>
        <v>4.8</v>
      </c>
      <c r="M21" s="100">
        <f t="shared" si="5"/>
        <v>4.0199999999999996</v>
      </c>
      <c r="N21" s="100">
        <f t="shared" ref="N21:N24" si="19">L21-K21</f>
        <v>1.48</v>
      </c>
      <c r="O21" s="97"/>
      <c r="P21" s="105"/>
      <c r="Q21" s="97"/>
      <c r="R21" s="99"/>
      <c r="S21" s="108"/>
      <c r="T21" s="99"/>
      <c r="U21" s="97"/>
      <c r="V21" s="97">
        <v>95.342045944000006</v>
      </c>
      <c r="W21" s="112">
        <v>-7.2392300000000001E-5</v>
      </c>
      <c r="X21" s="118">
        <f t="shared" si="7"/>
        <v>41274</v>
      </c>
      <c r="Y21" s="115">
        <f t="shared" si="8"/>
        <v>4.80449106393442</v>
      </c>
    </row>
    <row r="22" spans="1:26" x14ac:dyDescent="0.3">
      <c r="A22" s="97" t="s">
        <v>157</v>
      </c>
      <c r="B22" s="97" t="s">
        <v>6</v>
      </c>
      <c r="C22" s="98">
        <v>41639</v>
      </c>
      <c r="D22" s="105">
        <v>1.8929999999999999E-2</v>
      </c>
      <c r="E22" s="105">
        <v>1.61E-2</v>
      </c>
      <c r="F22" s="105">
        <v>2.1749999999999999E-2</v>
      </c>
      <c r="G22" s="105">
        <f t="shared" si="0"/>
        <v>1.8929999999999999E-2</v>
      </c>
      <c r="H22" s="99" t="s">
        <v>158</v>
      </c>
      <c r="I22" s="97">
        <v>5.0000000000000001E-3</v>
      </c>
      <c r="J22" s="103">
        <f t="shared" si="2"/>
        <v>3.7859999999999996</v>
      </c>
      <c r="K22" s="103">
        <f t="shared" si="3"/>
        <v>3.2199999999999998</v>
      </c>
      <c r="L22" s="103">
        <f t="shared" si="4"/>
        <v>4.3499999999999996</v>
      </c>
      <c r="M22" s="100">
        <f t="shared" si="5"/>
        <v>3.7859999999999996</v>
      </c>
      <c r="N22" s="100">
        <f t="shared" si="19"/>
        <v>1.1299999999999999</v>
      </c>
      <c r="O22" s="97"/>
      <c r="P22" s="105"/>
      <c r="Q22" s="97"/>
      <c r="R22" s="99"/>
      <c r="S22" s="108"/>
      <c r="T22" s="99"/>
      <c r="U22" s="97"/>
      <c r="V22" s="97">
        <v>95.342045944000006</v>
      </c>
      <c r="W22" s="112">
        <v>-7.2392300000000001E-5</v>
      </c>
      <c r="X22" s="118">
        <f t="shared" si="7"/>
        <v>41639</v>
      </c>
      <c r="Y22" s="115">
        <f t="shared" si="8"/>
        <v>4.6792036224047289</v>
      </c>
    </row>
    <row r="23" spans="1:26" x14ac:dyDescent="0.3">
      <c r="A23" s="97" t="s">
        <v>157</v>
      </c>
      <c r="B23" s="97" t="s">
        <v>6</v>
      </c>
      <c r="C23" s="98">
        <v>42004</v>
      </c>
      <c r="D23" s="105">
        <v>1.7829999999999999E-2</v>
      </c>
      <c r="E23" s="105">
        <v>1.2500000000000001E-2</v>
      </c>
      <c r="F23" s="105">
        <v>2.316E-2</v>
      </c>
      <c r="G23" s="105">
        <f t="shared" si="0"/>
        <v>1.7829999999999999E-2</v>
      </c>
      <c r="H23" s="99" t="s">
        <v>158</v>
      </c>
      <c r="I23" s="97">
        <v>5.0000000000000001E-3</v>
      </c>
      <c r="J23" s="103">
        <f t="shared" si="2"/>
        <v>3.5659999999999998</v>
      </c>
      <c r="K23" s="103">
        <f t="shared" si="3"/>
        <v>2.5</v>
      </c>
      <c r="L23" s="103">
        <f t="shared" si="4"/>
        <v>4.6319999999999997</v>
      </c>
      <c r="M23" s="100">
        <f t="shared" si="5"/>
        <v>3.5659999999999998</v>
      </c>
      <c r="N23" s="100">
        <f t="shared" si="19"/>
        <v>2.1319999999999997</v>
      </c>
      <c r="O23" s="97"/>
      <c r="P23" s="105"/>
      <c r="Q23" s="97"/>
      <c r="R23" s="99"/>
      <c r="S23" s="108"/>
      <c r="T23" s="99"/>
      <c r="U23" s="97"/>
      <c r="V23" s="97">
        <v>95.342045944000006</v>
      </c>
      <c r="W23" s="112">
        <v>-7.2392300000000001E-5</v>
      </c>
      <c r="X23" s="118">
        <f t="shared" si="7"/>
        <v>42004</v>
      </c>
      <c r="Y23" s="115">
        <f t="shared" si="8"/>
        <v>4.5571833204734205</v>
      </c>
    </row>
    <row r="24" spans="1:26" x14ac:dyDescent="0.3">
      <c r="A24" s="97" t="s">
        <v>157</v>
      </c>
      <c r="B24" s="97" t="s">
        <v>6</v>
      </c>
      <c r="C24" s="98">
        <v>42369</v>
      </c>
      <c r="D24" s="105">
        <v>1.273E-2</v>
      </c>
      <c r="E24" s="105">
        <v>2.7000000000000001E-3</v>
      </c>
      <c r="F24" s="105">
        <v>2.2759999999999999E-2</v>
      </c>
      <c r="G24" s="105">
        <f t="shared" si="0"/>
        <v>1.273E-2</v>
      </c>
      <c r="H24" s="99" t="s">
        <v>158</v>
      </c>
      <c r="I24" s="97">
        <v>5.0000000000000001E-3</v>
      </c>
      <c r="J24" s="103">
        <f t="shared" si="2"/>
        <v>2.5459999999999998</v>
      </c>
      <c r="K24" s="103">
        <f t="shared" si="3"/>
        <v>0.54</v>
      </c>
      <c r="L24" s="103">
        <f t="shared" si="4"/>
        <v>4.5519999999999996</v>
      </c>
      <c r="M24" s="100">
        <f t="shared" si="5"/>
        <v>2.5459999999999998</v>
      </c>
      <c r="N24" s="100">
        <f t="shared" si="19"/>
        <v>4.0119999999999996</v>
      </c>
      <c r="O24" s="97">
        <v>-50</v>
      </c>
      <c r="P24" s="105">
        <v>-1.59</v>
      </c>
      <c r="Q24" s="97">
        <v>5.6</v>
      </c>
      <c r="R24" s="99" t="s">
        <v>161</v>
      </c>
      <c r="S24" s="108">
        <v>2.4099999999999998E-6</v>
      </c>
      <c r="T24" s="99" t="s">
        <v>161</v>
      </c>
      <c r="U24" s="97"/>
      <c r="V24" s="97">
        <v>95.342045944000006</v>
      </c>
      <c r="W24" s="112">
        <v>-7.2392300000000001E-5</v>
      </c>
      <c r="X24" s="118">
        <f t="shared" si="7"/>
        <v>42369</v>
      </c>
      <c r="Y24" s="115">
        <f t="shared" si="8"/>
        <v>4.4383449604460976</v>
      </c>
    </row>
    <row r="25" spans="1:26" x14ac:dyDescent="0.3">
      <c r="A25" s="97"/>
      <c r="B25" s="97"/>
      <c r="C25" s="98">
        <v>49161</v>
      </c>
      <c r="D25" s="105"/>
      <c r="E25" s="105"/>
      <c r="F25" s="105"/>
      <c r="G25" s="105"/>
      <c r="H25" s="99"/>
      <c r="I25" s="97"/>
      <c r="J25" s="103"/>
      <c r="K25" s="103"/>
      <c r="L25" s="103"/>
      <c r="M25" s="100"/>
      <c r="N25" s="100"/>
      <c r="O25" s="97"/>
      <c r="P25" s="105"/>
      <c r="Q25" s="97"/>
      <c r="R25" s="99"/>
      <c r="S25" s="108"/>
      <c r="T25" s="99"/>
      <c r="U25" s="97"/>
      <c r="V25" s="97">
        <v>95.342045944000006</v>
      </c>
      <c r="W25" s="112">
        <v>-7.2392300000000001E-5</v>
      </c>
      <c r="X25" s="118">
        <f t="shared" si="7"/>
        <v>49161</v>
      </c>
      <c r="Y25" s="121">
        <f t="shared" si="8"/>
        <v>2.7144600274724571</v>
      </c>
      <c r="Z25" s="95">
        <v>0.48570000000000002</v>
      </c>
    </row>
    <row r="26" spans="1:26" x14ac:dyDescent="0.3">
      <c r="V26" t="s">
        <v>175</v>
      </c>
    </row>
    <row r="27" spans="1:26" x14ac:dyDescent="0.3">
      <c r="A27" s="109" t="s">
        <v>170</v>
      </c>
      <c r="J27" s="95" t="s">
        <v>178</v>
      </c>
    </row>
    <row r="28" spans="1:26" x14ac:dyDescent="0.3">
      <c r="A28" s="109" t="s">
        <v>171</v>
      </c>
      <c r="J28" s="95" t="s">
        <v>179</v>
      </c>
    </row>
    <row r="29" spans="1:26" x14ac:dyDescent="0.3">
      <c r="A29" s="109" t="s">
        <v>184</v>
      </c>
      <c r="J29" s="95" t="s">
        <v>180</v>
      </c>
    </row>
    <row r="30" spans="1:26" x14ac:dyDescent="0.3">
      <c r="A30" s="109" t="s">
        <v>185</v>
      </c>
      <c r="J30" s="95" t="s">
        <v>181</v>
      </c>
    </row>
    <row r="31" spans="1:26" x14ac:dyDescent="0.3">
      <c r="A31" s="109" t="s">
        <v>186</v>
      </c>
      <c r="J31" s="95" t="s">
        <v>182</v>
      </c>
    </row>
    <row r="32" spans="1:26" x14ac:dyDescent="0.3">
      <c r="A32" s="109" t="s">
        <v>189</v>
      </c>
      <c r="J32" s="95" t="s">
        <v>183</v>
      </c>
    </row>
    <row r="33" spans="10:10" x14ac:dyDescent="0.3">
      <c r="J33" s="95" t="s">
        <v>187</v>
      </c>
    </row>
    <row r="34" spans="10:10" x14ac:dyDescent="0.3">
      <c r="J34" s="95" t="s">
        <v>188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G8" sqref="G8"/>
    </sheetView>
  </sheetViews>
  <sheetFormatPr defaultRowHeight="14.4" x14ac:dyDescent="0.3"/>
  <cols>
    <col min="3" max="3" width="12.6640625" bestFit="1" customWidth="1"/>
    <col min="5" max="5" width="13" style="90" bestFit="1" customWidth="1"/>
  </cols>
  <sheetData>
    <row r="1" spans="1:7" x14ac:dyDescent="0.3">
      <c r="A1" s="63" t="s">
        <v>143</v>
      </c>
      <c r="B1" s="63" t="s">
        <v>140</v>
      </c>
      <c r="C1" s="63" t="s">
        <v>139</v>
      </c>
      <c r="D1" s="80" t="s">
        <v>141</v>
      </c>
      <c r="E1" s="81" t="s">
        <v>147</v>
      </c>
      <c r="F1" s="80" t="s">
        <v>146</v>
      </c>
      <c r="G1" s="80" t="s">
        <v>144</v>
      </c>
    </row>
    <row r="2" spans="1:7" x14ac:dyDescent="0.3">
      <c r="A2" s="55" t="s">
        <v>7</v>
      </c>
      <c r="B2" s="24" t="s">
        <v>0</v>
      </c>
      <c r="C2" s="56">
        <v>40568</v>
      </c>
      <c r="D2" s="57" t="s">
        <v>8</v>
      </c>
      <c r="E2" s="83">
        <v>2E-3</v>
      </c>
      <c r="F2" s="71" t="s">
        <v>145</v>
      </c>
      <c r="G2" s="58">
        <v>2E-3</v>
      </c>
    </row>
    <row r="3" spans="1:7" x14ac:dyDescent="0.3">
      <c r="A3" s="55" t="s">
        <v>10</v>
      </c>
      <c r="B3" s="24" t="s">
        <v>2</v>
      </c>
      <c r="C3" s="56">
        <v>40568</v>
      </c>
      <c r="D3" s="57" t="s">
        <v>8</v>
      </c>
      <c r="E3" s="83">
        <v>2E-3</v>
      </c>
      <c r="F3" s="71" t="s">
        <v>145</v>
      </c>
      <c r="G3" s="59">
        <v>5.9000000000000003E-4</v>
      </c>
    </row>
    <row r="4" spans="1:7" x14ac:dyDescent="0.3">
      <c r="A4" s="55" t="s">
        <v>12</v>
      </c>
      <c r="B4" s="24" t="s">
        <v>5</v>
      </c>
      <c r="C4" s="56">
        <v>40568</v>
      </c>
      <c r="D4" s="57" t="s">
        <v>8</v>
      </c>
      <c r="E4" s="83">
        <v>2E-3</v>
      </c>
      <c r="F4" s="71" t="s">
        <v>145</v>
      </c>
      <c r="G4" s="58">
        <v>3.0999999999999999E-3</v>
      </c>
    </row>
    <row r="5" spans="1:7" x14ac:dyDescent="0.3">
      <c r="A5" s="55" t="s">
        <v>13</v>
      </c>
      <c r="B5" s="24" t="s">
        <v>6</v>
      </c>
      <c r="C5" s="56">
        <v>40568</v>
      </c>
      <c r="D5" s="57">
        <v>0.45</v>
      </c>
      <c r="E5" s="83">
        <v>0.45</v>
      </c>
      <c r="F5" s="57"/>
      <c r="G5" s="58">
        <v>2.5999999999999999E-2</v>
      </c>
    </row>
    <row r="6" spans="1:7" x14ac:dyDescent="0.3">
      <c r="A6" s="55" t="s">
        <v>9</v>
      </c>
      <c r="B6" s="24" t="s">
        <v>1</v>
      </c>
      <c r="C6" s="56">
        <v>40568</v>
      </c>
      <c r="D6" s="57">
        <v>0.24</v>
      </c>
      <c r="E6" s="83">
        <v>0.24</v>
      </c>
      <c r="F6" s="57"/>
      <c r="G6" s="58">
        <v>4.8999999999999998E-3</v>
      </c>
    </row>
    <row r="7" spans="1:7" x14ac:dyDescent="0.3">
      <c r="A7" s="55" t="s">
        <v>11</v>
      </c>
      <c r="B7" s="24" t="s">
        <v>4</v>
      </c>
      <c r="C7" s="56">
        <v>40568</v>
      </c>
      <c r="D7" s="57">
        <v>0.21</v>
      </c>
      <c r="E7" s="83">
        <v>0.21</v>
      </c>
      <c r="F7" s="57"/>
      <c r="G7" s="58">
        <v>1.9E-3</v>
      </c>
    </row>
    <row r="8" spans="1:7" x14ac:dyDescent="0.3">
      <c r="A8" s="55" t="s">
        <v>14</v>
      </c>
      <c r="B8" s="24" t="s">
        <v>0</v>
      </c>
      <c r="C8" s="56">
        <v>40647</v>
      </c>
      <c r="D8" s="57" t="s">
        <v>8</v>
      </c>
      <c r="E8" s="83">
        <v>2E-3</v>
      </c>
      <c r="F8" s="71" t="s">
        <v>145</v>
      </c>
      <c r="G8" s="60">
        <v>4.0000000000000002E-4</v>
      </c>
    </row>
    <row r="9" spans="1:7" x14ac:dyDescent="0.3">
      <c r="A9" s="55" t="s">
        <v>16</v>
      </c>
      <c r="B9" s="24" t="s">
        <v>2</v>
      </c>
      <c r="C9" s="56">
        <v>40647</v>
      </c>
      <c r="D9" s="57" t="s">
        <v>8</v>
      </c>
      <c r="E9" s="83">
        <v>2E-3</v>
      </c>
      <c r="F9" s="71" t="s">
        <v>145</v>
      </c>
      <c r="G9" s="60">
        <v>4.0000000000000001E-3</v>
      </c>
    </row>
    <row r="10" spans="1:7" x14ac:dyDescent="0.3">
      <c r="A10" s="55" t="s">
        <v>18</v>
      </c>
      <c r="B10" s="24" t="s">
        <v>5</v>
      </c>
      <c r="C10" s="56">
        <v>40647</v>
      </c>
      <c r="D10" s="57" t="s">
        <v>8</v>
      </c>
      <c r="E10" s="83">
        <v>2E-3</v>
      </c>
      <c r="F10" s="71" t="s">
        <v>145</v>
      </c>
      <c r="G10" s="60">
        <v>1.1000000000000001E-3</v>
      </c>
    </row>
    <row r="11" spans="1:7" x14ac:dyDescent="0.3">
      <c r="A11" s="55" t="s">
        <v>19</v>
      </c>
      <c r="B11" s="24" t="s">
        <v>6</v>
      </c>
      <c r="C11" s="56">
        <v>40647</v>
      </c>
      <c r="D11" s="59">
        <v>0.32</v>
      </c>
      <c r="E11" s="87">
        <v>0.32</v>
      </c>
      <c r="F11" s="59"/>
      <c r="G11" s="60">
        <v>2.1999999999999999E-2</v>
      </c>
    </row>
    <row r="12" spans="1:7" x14ac:dyDescent="0.3">
      <c r="A12" s="55" t="s">
        <v>15</v>
      </c>
      <c r="B12" s="24" t="s">
        <v>1</v>
      </c>
      <c r="C12" s="56">
        <v>40647</v>
      </c>
      <c r="D12" s="61">
        <v>0.21</v>
      </c>
      <c r="E12" s="89">
        <v>0.21</v>
      </c>
      <c r="F12" s="61"/>
      <c r="G12" s="60">
        <v>1.2999999999999999E-3</v>
      </c>
    </row>
    <row r="13" spans="1:7" x14ac:dyDescent="0.3">
      <c r="A13" s="55" t="s">
        <v>17</v>
      </c>
      <c r="B13" s="24" t="s">
        <v>4</v>
      </c>
      <c r="C13" s="56">
        <v>40647</v>
      </c>
      <c r="D13" s="59">
        <v>0.16</v>
      </c>
      <c r="E13" s="87">
        <v>0.16</v>
      </c>
      <c r="F13" s="59"/>
      <c r="G13" s="60">
        <v>4.0000000000000001E-3</v>
      </c>
    </row>
    <row r="14" spans="1:7" x14ac:dyDescent="0.3">
      <c r="A14" s="55" t="s">
        <v>20</v>
      </c>
      <c r="B14" s="24" t="s">
        <v>0</v>
      </c>
      <c r="C14" s="56">
        <v>40749</v>
      </c>
      <c r="D14" s="57" t="s">
        <v>8</v>
      </c>
      <c r="E14" s="83">
        <v>2E-3</v>
      </c>
      <c r="F14" s="71" t="s">
        <v>145</v>
      </c>
      <c r="G14" s="60">
        <v>1.8E-3</v>
      </c>
    </row>
    <row r="15" spans="1:7" x14ac:dyDescent="0.3">
      <c r="A15" s="55" t="s">
        <v>22</v>
      </c>
      <c r="B15" s="24" t="s">
        <v>2</v>
      </c>
      <c r="C15" s="56">
        <v>40749</v>
      </c>
      <c r="D15" s="57" t="s">
        <v>8</v>
      </c>
      <c r="E15" s="83">
        <v>2E-3</v>
      </c>
      <c r="F15" s="71" t="s">
        <v>145</v>
      </c>
      <c r="G15" s="60">
        <v>1.06E-3</v>
      </c>
    </row>
    <row r="16" spans="1:7" x14ac:dyDescent="0.3">
      <c r="A16" s="55" t="s">
        <v>25</v>
      </c>
      <c r="B16" s="24" t="s">
        <v>6</v>
      </c>
      <c r="C16" s="56">
        <v>40749</v>
      </c>
      <c r="D16" s="59">
        <v>0.23</v>
      </c>
      <c r="E16" s="87">
        <v>0.23</v>
      </c>
      <c r="F16" s="59"/>
      <c r="G16" s="60">
        <v>2.0500000000000001E-2</v>
      </c>
    </row>
    <row r="17" spans="1:7" x14ac:dyDescent="0.3">
      <c r="A17" s="55" t="s">
        <v>23</v>
      </c>
      <c r="B17" s="24" t="s">
        <v>4</v>
      </c>
      <c r="C17" s="56">
        <v>40749</v>
      </c>
      <c r="D17" s="59">
        <v>0.2</v>
      </c>
      <c r="E17" s="87">
        <v>0.2</v>
      </c>
      <c r="F17" s="59"/>
      <c r="G17" s="60">
        <v>1.8E-3</v>
      </c>
    </row>
    <row r="18" spans="1:7" x14ac:dyDescent="0.3">
      <c r="A18" s="55" t="s">
        <v>21</v>
      </c>
      <c r="B18" s="24" t="s">
        <v>1</v>
      </c>
      <c r="C18" s="56">
        <v>40749</v>
      </c>
      <c r="D18" s="59">
        <v>0.12</v>
      </c>
      <c r="E18" s="87">
        <v>0.12</v>
      </c>
      <c r="F18" s="59"/>
      <c r="G18" s="60">
        <v>2.7000000000000001E-3</v>
      </c>
    </row>
    <row r="19" spans="1:7" x14ac:dyDescent="0.3">
      <c r="A19" s="55" t="s">
        <v>24</v>
      </c>
      <c r="B19" s="24" t="s">
        <v>5</v>
      </c>
      <c r="C19" s="56">
        <v>40749</v>
      </c>
      <c r="D19" s="59">
        <v>8.2000000000000007E-3</v>
      </c>
      <c r="E19" s="87">
        <v>8.2000000000000007E-3</v>
      </c>
      <c r="F19" s="59"/>
      <c r="G19" s="60">
        <v>3.0000000000000001E-3</v>
      </c>
    </row>
    <row r="20" spans="1:7" x14ac:dyDescent="0.3">
      <c r="A20" s="55" t="s">
        <v>26</v>
      </c>
      <c r="B20" s="24" t="s">
        <v>0</v>
      </c>
      <c r="C20" s="56">
        <v>40820</v>
      </c>
      <c r="D20" s="57" t="s">
        <v>8</v>
      </c>
      <c r="E20" s="83">
        <v>2E-3</v>
      </c>
      <c r="F20" s="71" t="s">
        <v>145</v>
      </c>
      <c r="G20" s="60">
        <v>2E-3</v>
      </c>
    </row>
    <row r="21" spans="1:7" x14ac:dyDescent="0.3">
      <c r="A21" s="55" t="s">
        <v>28</v>
      </c>
      <c r="B21" s="24" t="s">
        <v>2</v>
      </c>
      <c r="C21" s="56">
        <v>40820</v>
      </c>
      <c r="D21" s="57" t="s">
        <v>8</v>
      </c>
      <c r="E21" s="83">
        <v>2E-3</v>
      </c>
      <c r="F21" s="71" t="s">
        <v>145</v>
      </c>
      <c r="G21" s="60">
        <v>1.07E-3</v>
      </c>
    </row>
    <row r="22" spans="1:7" x14ac:dyDescent="0.3">
      <c r="A22" s="55" t="s">
        <v>30</v>
      </c>
      <c r="B22" s="24" t="s">
        <v>5</v>
      </c>
      <c r="C22" s="56">
        <v>40820</v>
      </c>
      <c r="D22" s="57" t="s">
        <v>8</v>
      </c>
      <c r="E22" s="83">
        <v>2E-3</v>
      </c>
      <c r="F22" s="71" t="s">
        <v>145</v>
      </c>
      <c r="G22" s="60">
        <v>3.2000000000000002E-3</v>
      </c>
    </row>
    <row r="23" spans="1:7" x14ac:dyDescent="0.3">
      <c r="A23" s="55" t="s">
        <v>31</v>
      </c>
      <c r="B23" s="24" t="s">
        <v>6</v>
      </c>
      <c r="C23" s="56">
        <v>40820</v>
      </c>
      <c r="D23" s="59">
        <v>0.27</v>
      </c>
      <c r="E23" s="87">
        <v>0.27</v>
      </c>
      <c r="F23" s="59"/>
      <c r="G23" s="60">
        <v>2.2599999999999999E-2</v>
      </c>
    </row>
    <row r="24" spans="1:7" x14ac:dyDescent="0.3">
      <c r="A24" s="55" t="s">
        <v>29</v>
      </c>
      <c r="B24" s="24" t="s">
        <v>4</v>
      </c>
      <c r="C24" s="56">
        <v>40820</v>
      </c>
      <c r="D24" s="59">
        <v>0.24</v>
      </c>
      <c r="E24" s="87">
        <v>0.24</v>
      </c>
      <c r="F24" s="59"/>
      <c r="G24" s="60">
        <v>2.2000000000000001E-3</v>
      </c>
    </row>
    <row r="25" spans="1:7" x14ac:dyDescent="0.3">
      <c r="A25" s="55" t="s">
        <v>27</v>
      </c>
      <c r="B25" s="24" t="s">
        <v>1</v>
      </c>
      <c r="C25" s="56">
        <v>40820</v>
      </c>
      <c r="D25" s="59">
        <v>0.19</v>
      </c>
      <c r="E25" s="87">
        <v>0.19</v>
      </c>
      <c r="F25" s="59"/>
      <c r="G25" s="60">
        <v>3.2000000000000002E-3</v>
      </c>
    </row>
    <row r="26" spans="1:7" x14ac:dyDescent="0.3">
      <c r="A26" s="55" t="s">
        <v>32</v>
      </c>
      <c r="B26" s="24" t="s">
        <v>0</v>
      </c>
      <c r="C26" s="56">
        <v>40939</v>
      </c>
      <c r="D26" s="57" t="s">
        <v>8</v>
      </c>
      <c r="E26" s="83">
        <v>2E-3</v>
      </c>
      <c r="F26" s="71" t="s">
        <v>145</v>
      </c>
      <c r="G26" s="60">
        <v>1.9E-3</v>
      </c>
    </row>
    <row r="27" spans="1:7" x14ac:dyDescent="0.3">
      <c r="A27" s="55" t="s">
        <v>34</v>
      </c>
      <c r="B27" s="24" t="s">
        <v>2</v>
      </c>
      <c r="C27" s="56">
        <v>40939</v>
      </c>
      <c r="D27" s="57" t="s">
        <v>8</v>
      </c>
      <c r="E27" s="83">
        <v>2E-3</v>
      </c>
      <c r="F27" s="71" t="s">
        <v>145</v>
      </c>
      <c r="G27" s="60">
        <v>1.06E-3</v>
      </c>
    </row>
    <row r="28" spans="1:7" x14ac:dyDescent="0.3">
      <c r="A28" s="55" t="s">
        <v>36</v>
      </c>
      <c r="B28" s="24" t="s">
        <v>5</v>
      </c>
      <c r="C28" s="56">
        <v>40939</v>
      </c>
      <c r="D28" s="57" t="s">
        <v>8</v>
      </c>
      <c r="E28" s="83">
        <v>2E-3</v>
      </c>
      <c r="F28" s="71" t="s">
        <v>145</v>
      </c>
      <c r="G28" s="60">
        <v>2.9299999999999999E-3</v>
      </c>
    </row>
    <row r="29" spans="1:7" x14ac:dyDescent="0.3">
      <c r="A29" s="55" t="s">
        <v>33</v>
      </c>
      <c r="B29" s="24" t="s">
        <v>1</v>
      </c>
      <c r="C29" s="56">
        <v>40939</v>
      </c>
      <c r="D29" s="59">
        <v>0.35</v>
      </c>
      <c r="E29" s="87">
        <v>0.35</v>
      </c>
      <c r="F29" s="59"/>
      <c r="G29" s="60">
        <v>3.1900000000000001E-3</v>
      </c>
    </row>
    <row r="30" spans="1:7" x14ac:dyDescent="0.3">
      <c r="A30" s="55" t="s">
        <v>37</v>
      </c>
      <c r="B30" s="24" t="s">
        <v>6</v>
      </c>
      <c r="C30" s="56">
        <v>40939</v>
      </c>
      <c r="D30" s="59">
        <v>0.28000000000000003</v>
      </c>
      <c r="E30" s="87">
        <v>0.28000000000000003</v>
      </c>
      <c r="F30" s="59"/>
      <c r="G30" s="60">
        <v>1.9400000000000001E-2</v>
      </c>
    </row>
    <row r="31" spans="1:7" x14ac:dyDescent="0.3">
      <c r="A31" s="55" t="s">
        <v>35</v>
      </c>
      <c r="B31" s="24" t="s">
        <v>4</v>
      </c>
      <c r="C31" s="56">
        <v>40939</v>
      </c>
      <c r="D31" s="59">
        <v>0.19</v>
      </c>
      <c r="E31" s="87">
        <v>0.19</v>
      </c>
      <c r="F31" s="59"/>
      <c r="G31" s="60">
        <v>2.2200000000000002E-3</v>
      </c>
    </row>
    <row r="32" spans="1:7" x14ac:dyDescent="0.3">
      <c r="A32" s="55" t="s">
        <v>38</v>
      </c>
      <c r="B32" s="24" t="s">
        <v>0</v>
      </c>
      <c r="C32" s="56">
        <v>41018</v>
      </c>
      <c r="D32" s="57" t="s">
        <v>8</v>
      </c>
      <c r="E32" s="83">
        <v>2E-3</v>
      </c>
      <c r="F32" s="71" t="s">
        <v>145</v>
      </c>
      <c r="G32" s="60">
        <v>1.92E-3</v>
      </c>
    </row>
    <row r="33" spans="1:7" x14ac:dyDescent="0.3">
      <c r="A33" s="55" t="s">
        <v>40</v>
      </c>
      <c r="B33" s="24" t="s">
        <v>2</v>
      </c>
      <c r="C33" s="56">
        <v>41018</v>
      </c>
      <c r="D33" s="57" t="s">
        <v>8</v>
      </c>
      <c r="E33" s="83">
        <v>2E-3</v>
      </c>
      <c r="F33" s="71" t="s">
        <v>145</v>
      </c>
      <c r="G33" s="60">
        <v>1.1000000000000001E-3</v>
      </c>
    </row>
    <row r="34" spans="1:7" x14ac:dyDescent="0.3">
      <c r="A34" s="55" t="s">
        <v>43</v>
      </c>
      <c r="B34" s="24" t="s">
        <v>6</v>
      </c>
      <c r="C34" s="56">
        <v>41018</v>
      </c>
      <c r="D34" s="59">
        <v>0.35</v>
      </c>
      <c r="E34" s="87">
        <v>0.35</v>
      </c>
      <c r="F34" s="59"/>
      <c r="G34" s="60">
        <v>7.8799999999999999E-3</v>
      </c>
    </row>
    <row r="35" spans="1:7" x14ac:dyDescent="0.3">
      <c r="A35" s="55" t="s">
        <v>39</v>
      </c>
      <c r="B35" s="24" t="s">
        <v>1</v>
      </c>
      <c r="C35" s="56">
        <v>41018</v>
      </c>
      <c r="D35" s="59">
        <v>0.18</v>
      </c>
      <c r="E35" s="87">
        <v>0.18</v>
      </c>
      <c r="F35" s="59"/>
      <c r="G35" s="60">
        <v>3.2000000000000002E-3</v>
      </c>
    </row>
    <row r="36" spans="1:7" x14ac:dyDescent="0.3">
      <c r="A36" s="55" t="s">
        <v>41</v>
      </c>
      <c r="B36" s="24" t="s">
        <v>4</v>
      </c>
      <c r="C36" s="56">
        <v>41018</v>
      </c>
      <c r="D36" s="59">
        <v>0.13</v>
      </c>
      <c r="E36" s="87">
        <v>0.13</v>
      </c>
      <c r="F36" s="59"/>
      <c r="G36" s="60">
        <v>2.0999999999999999E-3</v>
      </c>
    </row>
    <row r="37" spans="1:7" x14ac:dyDescent="0.3">
      <c r="A37" s="55" t="s">
        <v>42</v>
      </c>
      <c r="B37" s="24" t="s">
        <v>5</v>
      </c>
      <c r="C37" s="56">
        <v>41018</v>
      </c>
      <c r="D37" s="57">
        <v>1.6E-2</v>
      </c>
      <c r="E37" s="83">
        <v>1.6E-2</v>
      </c>
      <c r="F37" s="57"/>
      <c r="G37" s="60">
        <v>3.0699999999999998E-3</v>
      </c>
    </row>
    <row r="38" spans="1:7" x14ac:dyDescent="0.3">
      <c r="A38" s="55" t="s">
        <v>44</v>
      </c>
      <c r="B38" s="24" t="s">
        <v>0</v>
      </c>
      <c r="C38" s="56">
        <v>41095</v>
      </c>
      <c r="D38" s="57" t="s">
        <v>8</v>
      </c>
      <c r="E38" s="83">
        <v>2E-3</v>
      </c>
      <c r="F38" s="71" t="s">
        <v>145</v>
      </c>
      <c r="G38" s="62">
        <v>2.0999999999999999E-3</v>
      </c>
    </row>
    <row r="39" spans="1:7" x14ac:dyDescent="0.3">
      <c r="A39" s="55" t="s">
        <v>46</v>
      </c>
      <c r="B39" s="24" t="s">
        <v>2</v>
      </c>
      <c r="C39" s="56">
        <v>41095</v>
      </c>
      <c r="D39" s="57" t="s">
        <v>8</v>
      </c>
      <c r="E39" s="83">
        <v>2E-3</v>
      </c>
      <c r="F39" s="71" t="s">
        <v>145</v>
      </c>
      <c r="G39" s="62">
        <v>1.1199999999999999E-3</v>
      </c>
    </row>
    <row r="40" spans="1:7" x14ac:dyDescent="0.3">
      <c r="A40" s="55" t="s">
        <v>49</v>
      </c>
      <c r="B40" s="24" t="s">
        <v>6</v>
      </c>
      <c r="C40" s="56">
        <v>41095</v>
      </c>
      <c r="D40" s="27">
        <v>0.24</v>
      </c>
      <c r="E40" s="85">
        <v>0.24</v>
      </c>
      <c r="F40" s="27"/>
      <c r="G40" s="62">
        <v>2.1600000000000001E-2</v>
      </c>
    </row>
    <row r="41" spans="1:7" x14ac:dyDescent="0.3">
      <c r="A41" s="55" t="s">
        <v>45</v>
      </c>
      <c r="B41" s="24" t="s">
        <v>1</v>
      </c>
      <c r="C41" s="56">
        <v>41095</v>
      </c>
      <c r="D41" s="27">
        <v>0.22</v>
      </c>
      <c r="E41" s="85">
        <v>0.22</v>
      </c>
      <c r="F41" s="27"/>
      <c r="G41" s="62">
        <v>3.5999999999999999E-3</v>
      </c>
    </row>
    <row r="42" spans="1:7" x14ac:dyDescent="0.3">
      <c r="A42" s="55" t="s">
        <v>47</v>
      </c>
      <c r="B42" s="24" t="s">
        <v>4</v>
      </c>
      <c r="C42" s="56">
        <v>41095</v>
      </c>
      <c r="D42" s="27">
        <v>0.15</v>
      </c>
      <c r="E42" s="85">
        <v>0.15</v>
      </c>
      <c r="F42" s="27"/>
      <c r="G42" s="62">
        <v>2.5000000000000001E-3</v>
      </c>
    </row>
    <row r="43" spans="1:7" x14ac:dyDescent="0.3">
      <c r="A43" s="55" t="s">
        <v>48</v>
      </c>
      <c r="B43" s="24" t="s">
        <v>5</v>
      </c>
      <c r="C43" s="56">
        <v>41095</v>
      </c>
      <c r="D43" s="27">
        <v>4.8999999999999998E-3</v>
      </c>
      <c r="E43" s="85">
        <v>4.8999999999999998E-3</v>
      </c>
      <c r="F43" s="27"/>
      <c r="G43" s="62">
        <v>3.3999999999999998E-3</v>
      </c>
    </row>
    <row r="44" spans="1:7" x14ac:dyDescent="0.3">
      <c r="A44" s="55" t="s">
        <v>50</v>
      </c>
      <c r="B44" s="24" t="s">
        <v>0</v>
      </c>
      <c r="C44" s="56">
        <v>41184</v>
      </c>
      <c r="D44" s="57" t="s">
        <v>8</v>
      </c>
      <c r="E44" s="83">
        <v>2E-3</v>
      </c>
      <c r="F44" s="71" t="s">
        <v>145</v>
      </c>
      <c r="G44" s="62">
        <v>1.7700000000000001E-3</v>
      </c>
    </row>
    <row r="45" spans="1:7" x14ac:dyDescent="0.3">
      <c r="A45" s="55" t="s">
        <v>52</v>
      </c>
      <c r="B45" s="24" t="s">
        <v>2</v>
      </c>
      <c r="C45" s="56">
        <v>41184</v>
      </c>
      <c r="D45" s="57" t="s">
        <v>8</v>
      </c>
      <c r="E45" s="83">
        <v>2E-3</v>
      </c>
      <c r="F45" s="71" t="s">
        <v>145</v>
      </c>
      <c r="G45" s="62">
        <v>1.0499999999999999E-3</v>
      </c>
    </row>
    <row r="46" spans="1:7" x14ac:dyDescent="0.3">
      <c r="A46" s="55" t="s">
        <v>54</v>
      </c>
      <c r="B46" s="24" t="s">
        <v>5</v>
      </c>
      <c r="C46" s="56">
        <v>41184</v>
      </c>
      <c r="D46" s="57" t="s">
        <v>8</v>
      </c>
      <c r="E46" s="83">
        <v>2E-3</v>
      </c>
      <c r="F46" s="71" t="s">
        <v>145</v>
      </c>
      <c r="G46" s="62">
        <v>3.16E-3</v>
      </c>
    </row>
    <row r="47" spans="1:7" x14ac:dyDescent="0.3">
      <c r="A47" s="55" t="s">
        <v>51</v>
      </c>
      <c r="B47" s="24" t="s">
        <v>1</v>
      </c>
      <c r="C47" s="56">
        <v>41184</v>
      </c>
      <c r="D47" s="27">
        <v>0.43</v>
      </c>
      <c r="E47" s="85">
        <v>0.43</v>
      </c>
      <c r="F47" s="27"/>
      <c r="G47" s="62">
        <v>3.3E-3</v>
      </c>
    </row>
    <row r="48" spans="1:7" x14ac:dyDescent="0.3">
      <c r="A48" s="55" t="s">
        <v>53</v>
      </c>
      <c r="B48" s="24" t="s">
        <v>4</v>
      </c>
      <c r="C48" s="56">
        <v>41184</v>
      </c>
      <c r="D48" s="27">
        <v>0.34</v>
      </c>
      <c r="E48" s="85">
        <v>0.34</v>
      </c>
      <c r="F48" s="27"/>
      <c r="G48" s="62">
        <v>2.0500000000000002E-3</v>
      </c>
    </row>
    <row r="49" spans="1:7" x14ac:dyDescent="0.3">
      <c r="A49" s="55" t="s">
        <v>55</v>
      </c>
      <c r="B49" s="24" t="s">
        <v>6</v>
      </c>
      <c r="C49" s="56">
        <v>41184</v>
      </c>
      <c r="D49" s="27">
        <v>0.27</v>
      </c>
      <c r="E49" s="85">
        <v>0.27</v>
      </c>
      <c r="F49" s="27"/>
      <c r="G49" s="62">
        <v>2.12E-2</v>
      </c>
    </row>
    <row r="50" spans="1:7" x14ac:dyDescent="0.3">
      <c r="A50" s="55" t="s">
        <v>56</v>
      </c>
      <c r="B50" s="24" t="s">
        <v>0</v>
      </c>
      <c r="C50" s="56">
        <v>41277</v>
      </c>
      <c r="D50" s="57" t="s">
        <v>8</v>
      </c>
      <c r="E50" s="83">
        <v>2E-3</v>
      </c>
      <c r="F50" s="71" t="s">
        <v>145</v>
      </c>
      <c r="G50" s="62">
        <v>2.0699999999999998E-3</v>
      </c>
    </row>
    <row r="51" spans="1:7" x14ac:dyDescent="0.3">
      <c r="A51" s="55" t="s">
        <v>58</v>
      </c>
      <c r="B51" s="24" t="s">
        <v>2</v>
      </c>
      <c r="C51" s="56">
        <v>41277</v>
      </c>
      <c r="D51" s="57" t="s">
        <v>8</v>
      </c>
      <c r="E51" s="83">
        <v>2E-3</v>
      </c>
      <c r="F51" s="71" t="s">
        <v>145</v>
      </c>
      <c r="G51" s="62">
        <v>3.5999999999999999E-3</v>
      </c>
    </row>
    <row r="52" spans="1:7" x14ac:dyDescent="0.3">
      <c r="A52" s="55" t="s">
        <v>60</v>
      </c>
      <c r="B52" s="24" t="s">
        <v>5</v>
      </c>
      <c r="C52" s="56">
        <v>41277</v>
      </c>
      <c r="D52" s="57" t="s">
        <v>8</v>
      </c>
      <c r="E52" s="83">
        <v>2E-3</v>
      </c>
      <c r="F52" s="71" t="s">
        <v>145</v>
      </c>
      <c r="G52" s="63">
        <v>3.3999999999999998E-3</v>
      </c>
    </row>
    <row r="53" spans="1:7" x14ac:dyDescent="0.3">
      <c r="A53" s="55" t="s">
        <v>61</v>
      </c>
      <c r="B53" s="24" t="s">
        <v>6</v>
      </c>
      <c r="C53" s="56">
        <v>41277</v>
      </c>
      <c r="D53" s="63">
        <v>0.25</v>
      </c>
      <c r="E53" s="86">
        <v>0.25</v>
      </c>
      <c r="F53" s="63"/>
      <c r="G53" s="63">
        <v>2.0199999999999999E-2</v>
      </c>
    </row>
    <row r="54" spans="1:7" x14ac:dyDescent="0.3">
      <c r="A54" s="55" t="s">
        <v>57</v>
      </c>
      <c r="B54" s="24" t="s">
        <v>1</v>
      </c>
      <c r="C54" s="56">
        <v>41277</v>
      </c>
      <c r="D54" s="57">
        <v>0.23</v>
      </c>
      <c r="E54" s="83">
        <v>0.23</v>
      </c>
      <c r="F54" s="57"/>
      <c r="G54" s="62">
        <v>3.5000000000000001E-3</v>
      </c>
    </row>
    <row r="55" spans="1:7" x14ac:dyDescent="0.3">
      <c r="A55" s="55" t="s">
        <v>59</v>
      </c>
      <c r="B55" s="24" t="s">
        <v>4</v>
      </c>
      <c r="C55" s="56">
        <v>41277</v>
      </c>
      <c r="D55" s="63">
        <v>0.11</v>
      </c>
      <c r="E55" s="86">
        <v>0.11</v>
      </c>
      <c r="F55" s="63"/>
      <c r="G55" s="63">
        <v>2.1199999999999999E-3</v>
      </c>
    </row>
    <row r="56" spans="1:7" x14ac:dyDescent="0.3">
      <c r="A56" s="55" t="s">
        <v>62</v>
      </c>
      <c r="B56" s="24" t="s">
        <v>0</v>
      </c>
      <c r="C56" s="56">
        <v>41368</v>
      </c>
      <c r="D56" s="57" t="s">
        <v>8</v>
      </c>
      <c r="E56" s="83">
        <v>2E-3</v>
      </c>
      <c r="F56" s="71" t="s">
        <v>145</v>
      </c>
      <c r="G56" s="62">
        <v>1.8500000000000001E-3</v>
      </c>
    </row>
    <row r="57" spans="1:7" x14ac:dyDescent="0.3">
      <c r="A57" s="55" t="s">
        <v>64</v>
      </c>
      <c r="B57" s="24" t="s">
        <v>2</v>
      </c>
      <c r="C57" s="56">
        <v>41368</v>
      </c>
      <c r="D57" s="57" t="s">
        <v>8</v>
      </c>
      <c r="E57" s="83">
        <v>2E-3</v>
      </c>
      <c r="F57" s="71" t="s">
        <v>145</v>
      </c>
      <c r="G57" s="62">
        <v>1.0399999999999999E-3</v>
      </c>
    </row>
    <row r="58" spans="1:7" x14ac:dyDescent="0.3">
      <c r="A58" s="55" t="s">
        <v>66</v>
      </c>
      <c r="B58" s="24" t="s">
        <v>5</v>
      </c>
      <c r="C58" s="56">
        <v>41368</v>
      </c>
      <c r="D58" s="57" t="s">
        <v>8</v>
      </c>
      <c r="E58" s="83">
        <v>2E-3</v>
      </c>
      <c r="F58" s="71" t="s">
        <v>145</v>
      </c>
      <c r="G58" s="63">
        <v>3.4199999999999999E-3</v>
      </c>
    </row>
    <row r="59" spans="1:7" x14ac:dyDescent="0.3">
      <c r="A59" s="55" t="s">
        <v>67</v>
      </c>
      <c r="B59" s="24" t="s">
        <v>6</v>
      </c>
      <c r="C59" s="56">
        <v>41368</v>
      </c>
      <c r="D59" s="63">
        <v>0.25</v>
      </c>
      <c r="E59" s="86">
        <v>0.25</v>
      </c>
      <c r="F59" s="63"/>
      <c r="G59" s="63">
        <v>2.1299999999999999E-2</v>
      </c>
    </row>
    <row r="60" spans="1:7" x14ac:dyDescent="0.3">
      <c r="A60" s="55" t="s">
        <v>63</v>
      </c>
      <c r="B60" s="24" t="s">
        <v>1</v>
      </c>
      <c r="C60" s="56">
        <v>41368</v>
      </c>
      <c r="D60" s="57">
        <v>0.17</v>
      </c>
      <c r="E60" s="83">
        <v>0.17</v>
      </c>
      <c r="F60" s="57"/>
      <c r="G60" s="62">
        <v>3.3E-3</v>
      </c>
    </row>
    <row r="61" spans="1:7" x14ac:dyDescent="0.3">
      <c r="A61" s="55" t="s">
        <v>65</v>
      </c>
      <c r="B61" s="24" t="s">
        <v>4</v>
      </c>
      <c r="C61" s="56">
        <v>41368</v>
      </c>
      <c r="D61" s="63">
        <v>0.16</v>
      </c>
      <c r="E61" s="86">
        <v>0.16</v>
      </c>
      <c r="F61" s="63"/>
      <c r="G61" s="63">
        <v>1.92E-3</v>
      </c>
    </row>
    <row r="62" spans="1:7" x14ac:dyDescent="0.3">
      <c r="A62" s="64" t="s">
        <v>68</v>
      </c>
      <c r="B62" s="65" t="s">
        <v>0</v>
      </c>
      <c r="C62" s="66">
        <v>41479</v>
      </c>
      <c r="D62" s="67" t="s">
        <v>69</v>
      </c>
      <c r="E62" s="84">
        <v>0.01</v>
      </c>
      <c r="F62" s="71" t="s">
        <v>145</v>
      </c>
      <c r="G62" s="68">
        <v>1.8E-3</v>
      </c>
    </row>
    <row r="63" spans="1:7" x14ac:dyDescent="0.3">
      <c r="A63" s="64" t="s">
        <v>71</v>
      </c>
      <c r="B63" s="65" t="s">
        <v>2</v>
      </c>
      <c r="C63" s="66">
        <v>41479</v>
      </c>
      <c r="D63" s="67" t="s">
        <v>69</v>
      </c>
      <c r="E63" s="84">
        <v>0.01</v>
      </c>
      <c r="F63" s="71" t="s">
        <v>145</v>
      </c>
      <c r="G63" s="68">
        <v>9.6000000000000002E-4</v>
      </c>
    </row>
    <row r="64" spans="1:7" x14ac:dyDescent="0.3">
      <c r="A64" s="64" t="s">
        <v>73</v>
      </c>
      <c r="B64" s="65" t="s">
        <v>5</v>
      </c>
      <c r="C64" s="66">
        <v>41479</v>
      </c>
      <c r="D64" s="67" t="s">
        <v>69</v>
      </c>
      <c r="E64" s="84">
        <v>0.01</v>
      </c>
      <c r="F64" s="71" t="s">
        <v>145</v>
      </c>
      <c r="G64" s="68">
        <v>3.3E-3</v>
      </c>
    </row>
    <row r="65" spans="1:7" x14ac:dyDescent="0.3">
      <c r="A65" s="64" t="s">
        <v>70</v>
      </c>
      <c r="B65" s="65" t="s">
        <v>1</v>
      </c>
      <c r="C65" s="66">
        <v>41479</v>
      </c>
      <c r="D65" s="67">
        <v>0.28000000000000003</v>
      </c>
      <c r="E65" s="84">
        <v>0.28000000000000003</v>
      </c>
      <c r="F65" s="67"/>
      <c r="G65" s="68">
        <v>2.5899999999999999E-3</v>
      </c>
    </row>
    <row r="66" spans="1:7" x14ac:dyDescent="0.3">
      <c r="A66" s="64" t="s">
        <v>74</v>
      </c>
      <c r="B66" s="65" t="s">
        <v>6</v>
      </c>
      <c r="C66" s="66">
        <v>41479</v>
      </c>
      <c r="D66" s="67">
        <v>0.25</v>
      </c>
      <c r="E66" s="84">
        <v>0.25</v>
      </c>
      <c r="F66" s="67"/>
      <c r="G66" s="70">
        <v>1.84E-2</v>
      </c>
    </row>
    <row r="67" spans="1:7" x14ac:dyDescent="0.3">
      <c r="A67" s="64" t="s">
        <v>72</v>
      </c>
      <c r="B67" s="65" t="s">
        <v>4</v>
      </c>
      <c r="C67" s="66">
        <v>41479</v>
      </c>
      <c r="D67" s="69">
        <v>0.16</v>
      </c>
      <c r="E67" s="84">
        <v>0.16</v>
      </c>
      <c r="F67" s="69"/>
      <c r="G67" s="68">
        <v>1.91E-3</v>
      </c>
    </row>
    <row r="68" spans="1:7" x14ac:dyDescent="0.3">
      <c r="A68" s="64" t="s">
        <v>75</v>
      </c>
      <c r="B68" s="24" t="s">
        <v>0</v>
      </c>
      <c r="C68" s="56">
        <v>41550</v>
      </c>
      <c r="D68" s="71" t="s">
        <v>76</v>
      </c>
      <c r="E68" s="82">
        <v>0.01</v>
      </c>
      <c r="F68" s="71" t="s">
        <v>145</v>
      </c>
      <c r="G68" s="72">
        <v>2.0999999999999999E-3</v>
      </c>
    </row>
    <row r="69" spans="1:7" x14ac:dyDescent="0.3">
      <c r="A69" s="64" t="s">
        <v>78</v>
      </c>
      <c r="B69" s="24" t="s">
        <v>2</v>
      </c>
      <c r="C69" s="56">
        <v>41550</v>
      </c>
      <c r="D69" s="71" t="s">
        <v>76</v>
      </c>
      <c r="E69" s="82">
        <v>0.01</v>
      </c>
      <c r="F69" s="71" t="s">
        <v>145</v>
      </c>
      <c r="G69" s="72">
        <v>9.3999999999999997E-4</v>
      </c>
    </row>
    <row r="70" spans="1:7" x14ac:dyDescent="0.3">
      <c r="A70" s="64" t="s">
        <v>80</v>
      </c>
      <c r="B70" s="24" t="s">
        <v>5</v>
      </c>
      <c r="C70" s="56">
        <v>41550</v>
      </c>
      <c r="D70" s="71" t="s">
        <v>76</v>
      </c>
      <c r="E70" s="82">
        <v>0.01</v>
      </c>
      <c r="F70" s="71" t="s">
        <v>145</v>
      </c>
      <c r="G70" s="72">
        <v>3.0100000000000001E-3</v>
      </c>
    </row>
    <row r="71" spans="1:7" x14ac:dyDescent="0.3">
      <c r="A71" s="64" t="s">
        <v>77</v>
      </c>
      <c r="B71" s="24" t="s">
        <v>1</v>
      </c>
      <c r="C71" s="56">
        <v>41550</v>
      </c>
      <c r="D71" s="71">
        <v>0.34</v>
      </c>
      <c r="E71" s="82">
        <v>0.34</v>
      </c>
      <c r="F71" s="71"/>
      <c r="G71" s="72">
        <v>2.3E-3</v>
      </c>
    </row>
    <row r="72" spans="1:7" x14ac:dyDescent="0.3">
      <c r="A72" s="64" t="s">
        <v>79</v>
      </c>
      <c r="B72" s="24" t="s">
        <v>4</v>
      </c>
      <c r="C72" s="56">
        <v>41550</v>
      </c>
      <c r="D72" s="73">
        <v>0.23</v>
      </c>
      <c r="E72" s="82">
        <v>0.23</v>
      </c>
      <c r="F72" s="73"/>
      <c r="G72" s="72">
        <v>2.2000000000000001E-3</v>
      </c>
    </row>
    <row r="73" spans="1:7" x14ac:dyDescent="0.3">
      <c r="A73" s="64" t="s">
        <v>81</v>
      </c>
      <c r="B73" s="24" t="s">
        <v>6</v>
      </c>
      <c r="C73" s="74">
        <v>41550</v>
      </c>
      <c r="D73" s="27">
        <v>0.22</v>
      </c>
      <c r="E73" s="85">
        <v>0.22</v>
      </c>
      <c r="F73" s="27"/>
      <c r="G73" s="62">
        <v>1.5800000000000002E-2</v>
      </c>
    </row>
    <row r="74" spans="1:7" x14ac:dyDescent="0.3">
      <c r="A74" s="75" t="s">
        <v>82</v>
      </c>
      <c r="B74" s="5" t="s">
        <v>0</v>
      </c>
      <c r="C74" s="56">
        <v>41655</v>
      </c>
      <c r="D74" s="71" t="s">
        <v>76</v>
      </c>
      <c r="E74" s="82">
        <v>0.01</v>
      </c>
      <c r="F74" s="71" t="s">
        <v>145</v>
      </c>
      <c r="G74" s="72">
        <v>1.6299999999999999E-3</v>
      </c>
    </row>
    <row r="75" spans="1:7" x14ac:dyDescent="0.3">
      <c r="A75" s="75" t="s">
        <v>84</v>
      </c>
      <c r="B75" s="5" t="s">
        <v>2</v>
      </c>
      <c r="C75" s="56">
        <v>41655</v>
      </c>
      <c r="D75" s="71" t="s">
        <v>76</v>
      </c>
      <c r="E75" s="82">
        <v>0.01</v>
      </c>
      <c r="F75" s="71" t="s">
        <v>145</v>
      </c>
      <c r="G75" s="72">
        <v>9.3000000000000005E-4</v>
      </c>
    </row>
    <row r="76" spans="1:7" x14ac:dyDescent="0.3">
      <c r="A76" s="75" t="s">
        <v>86</v>
      </c>
      <c r="B76" s="5" t="s">
        <v>5</v>
      </c>
      <c r="C76" s="56">
        <v>41655</v>
      </c>
      <c r="D76" s="71" t="s">
        <v>76</v>
      </c>
      <c r="E76" s="82">
        <v>0.01</v>
      </c>
      <c r="F76" s="71" t="s">
        <v>145</v>
      </c>
      <c r="G76" s="72">
        <v>3.0799999999999998E-3</v>
      </c>
    </row>
    <row r="77" spans="1:7" x14ac:dyDescent="0.3">
      <c r="A77" s="75" t="s">
        <v>83</v>
      </c>
      <c r="B77" s="5" t="s">
        <v>1</v>
      </c>
      <c r="C77" s="56">
        <v>41655</v>
      </c>
      <c r="D77" s="71">
        <v>0.51</v>
      </c>
      <c r="E77" s="82">
        <v>0.51</v>
      </c>
      <c r="F77" s="71"/>
      <c r="G77" s="72">
        <v>2.5899999999999999E-3</v>
      </c>
    </row>
    <row r="78" spans="1:7" x14ac:dyDescent="0.3">
      <c r="A78" s="75" t="s">
        <v>85</v>
      </c>
      <c r="B78" s="5" t="s">
        <v>4</v>
      </c>
      <c r="C78" s="56">
        <v>41655</v>
      </c>
      <c r="D78" s="73">
        <v>0.22</v>
      </c>
      <c r="E78" s="82">
        <v>0.22</v>
      </c>
      <c r="F78" s="73"/>
      <c r="G78" s="72">
        <v>2.0100000000000001E-3</v>
      </c>
    </row>
    <row r="79" spans="1:7" x14ac:dyDescent="0.3">
      <c r="A79" s="75" t="s">
        <v>87</v>
      </c>
      <c r="B79" s="5" t="s">
        <v>6</v>
      </c>
      <c r="C79" s="56">
        <v>41655</v>
      </c>
      <c r="D79" s="27">
        <v>0.16</v>
      </c>
      <c r="E79" s="85">
        <v>0.16</v>
      </c>
      <c r="F79" s="27"/>
      <c r="G79" s="62">
        <v>1.5100000000000001E-2</v>
      </c>
    </row>
    <row r="80" spans="1:7" x14ac:dyDescent="0.3">
      <c r="A80" s="63" t="s">
        <v>89</v>
      </c>
      <c r="B80" s="63" t="s">
        <v>0</v>
      </c>
      <c r="C80" s="76">
        <v>41746</v>
      </c>
      <c r="D80" s="63" t="s">
        <v>76</v>
      </c>
      <c r="E80" s="82">
        <v>0.01</v>
      </c>
      <c r="F80" s="71" t="s">
        <v>145</v>
      </c>
      <c r="G80" s="63">
        <v>1.65E-3</v>
      </c>
    </row>
    <row r="81" spans="1:7" x14ac:dyDescent="0.3">
      <c r="A81" s="63" t="s">
        <v>91</v>
      </c>
      <c r="B81" s="63" t="s">
        <v>2</v>
      </c>
      <c r="C81" s="76">
        <v>41746</v>
      </c>
      <c r="D81" s="63" t="s">
        <v>76</v>
      </c>
      <c r="E81" s="82">
        <v>0.01</v>
      </c>
      <c r="F81" s="71" t="s">
        <v>145</v>
      </c>
      <c r="G81" s="63">
        <v>8.8999999999999995E-4</v>
      </c>
    </row>
    <row r="82" spans="1:7" x14ac:dyDescent="0.3">
      <c r="A82" s="63" t="s">
        <v>93</v>
      </c>
      <c r="B82" s="63" t="s">
        <v>5</v>
      </c>
      <c r="C82" s="76">
        <v>41746</v>
      </c>
      <c r="D82" s="63" t="s">
        <v>76</v>
      </c>
      <c r="E82" s="82">
        <v>0.01</v>
      </c>
      <c r="F82" s="71" t="s">
        <v>145</v>
      </c>
      <c r="G82" s="63">
        <v>3.0100000000000001E-3</v>
      </c>
    </row>
    <row r="83" spans="1:7" x14ac:dyDescent="0.3">
      <c r="A83" s="63" t="s">
        <v>90</v>
      </c>
      <c r="B83" s="63" t="s">
        <v>1</v>
      </c>
      <c r="C83" s="76">
        <v>41746</v>
      </c>
      <c r="D83" s="63">
        <v>0.22</v>
      </c>
      <c r="E83" s="86">
        <v>0.22</v>
      </c>
      <c r="F83" s="63"/>
      <c r="G83" s="63">
        <v>2.1299999999999999E-3</v>
      </c>
    </row>
    <row r="84" spans="1:7" x14ac:dyDescent="0.3">
      <c r="A84" s="63" t="s">
        <v>88</v>
      </c>
      <c r="B84" s="63" t="s">
        <v>6</v>
      </c>
      <c r="C84" s="76">
        <v>41746</v>
      </c>
      <c r="D84" s="63">
        <v>0.21</v>
      </c>
      <c r="E84" s="86">
        <v>0.21</v>
      </c>
      <c r="F84" s="63"/>
      <c r="G84" s="63">
        <v>1.5599999999999999E-2</v>
      </c>
    </row>
    <row r="85" spans="1:7" x14ac:dyDescent="0.3">
      <c r="A85" s="63" t="s">
        <v>92</v>
      </c>
      <c r="B85" s="63" t="s">
        <v>4</v>
      </c>
      <c r="C85" s="76">
        <v>41746</v>
      </c>
      <c r="D85" s="63">
        <v>8.8999999999999996E-2</v>
      </c>
      <c r="E85" s="86">
        <v>8.8999999999999996E-2</v>
      </c>
      <c r="F85" s="63"/>
      <c r="G85" s="63">
        <v>2.0500000000000002E-3</v>
      </c>
    </row>
    <row r="86" spans="1:7" x14ac:dyDescent="0.3">
      <c r="A86" s="55" t="s">
        <v>94</v>
      </c>
      <c r="B86" s="55" t="s">
        <v>0</v>
      </c>
      <c r="C86" s="77">
        <v>41849</v>
      </c>
      <c r="D86" s="63" t="s">
        <v>76</v>
      </c>
      <c r="E86" s="82">
        <v>0.01</v>
      </c>
      <c r="F86" s="71" t="s">
        <v>145</v>
      </c>
      <c r="G86" s="55">
        <v>1.7600000000000001E-3</v>
      </c>
    </row>
    <row r="87" spans="1:7" x14ac:dyDescent="0.3">
      <c r="A87" s="55" t="s">
        <v>96</v>
      </c>
      <c r="B87" s="55" t="s">
        <v>2</v>
      </c>
      <c r="C87" s="77">
        <v>41849</v>
      </c>
      <c r="D87" s="63" t="s">
        <v>76</v>
      </c>
      <c r="E87" s="82">
        <v>0.01</v>
      </c>
      <c r="F87" s="71" t="s">
        <v>145</v>
      </c>
      <c r="G87" s="55">
        <v>9.5E-4</v>
      </c>
    </row>
    <row r="88" spans="1:7" x14ac:dyDescent="0.3">
      <c r="A88" s="55" t="s">
        <v>98</v>
      </c>
      <c r="B88" s="55" t="s">
        <v>5</v>
      </c>
      <c r="C88" s="77">
        <v>41849</v>
      </c>
      <c r="D88" s="63" t="s">
        <v>76</v>
      </c>
      <c r="E88" s="82">
        <v>0.01</v>
      </c>
      <c r="F88" s="71" t="s">
        <v>145</v>
      </c>
      <c r="G88" s="55">
        <v>3.5300000000000002E-3</v>
      </c>
    </row>
    <row r="89" spans="1:7" x14ac:dyDescent="0.3">
      <c r="A89" s="55" t="s">
        <v>95</v>
      </c>
      <c r="B89" s="55" t="s">
        <v>1</v>
      </c>
      <c r="C89" s="77">
        <v>41849</v>
      </c>
      <c r="D89" s="55">
        <v>0.35</v>
      </c>
      <c r="E89" s="88">
        <v>0.35</v>
      </c>
      <c r="F89" s="55"/>
      <c r="G89" s="55">
        <v>2.0999999999999999E-3</v>
      </c>
    </row>
    <row r="90" spans="1:7" x14ac:dyDescent="0.3">
      <c r="A90" s="55" t="s">
        <v>97</v>
      </c>
      <c r="B90" s="55" t="s">
        <v>4</v>
      </c>
      <c r="C90" s="77">
        <v>41849</v>
      </c>
      <c r="D90" s="55">
        <v>0.28000000000000003</v>
      </c>
      <c r="E90" s="88">
        <v>0.28000000000000003</v>
      </c>
      <c r="F90" s="55"/>
      <c r="G90" s="55">
        <v>2.1900000000000001E-3</v>
      </c>
    </row>
    <row r="91" spans="1:7" x14ac:dyDescent="0.3">
      <c r="A91" s="55" t="s">
        <v>99</v>
      </c>
      <c r="B91" s="55" t="s">
        <v>6</v>
      </c>
      <c r="C91" s="77">
        <v>41849</v>
      </c>
      <c r="D91" s="55">
        <v>0.16</v>
      </c>
      <c r="E91" s="88">
        <v>0.16</v>
      </c>
      <c r="F91" s="55"/>
      <c r="G91" s="55">
        <v>1.6E-2</v>
      </c>
    </row>
    <row r="92" spans="1:7" x14ac:dyDescent="0.3">
      <c r="A92" s="76" t="s">
        <v>104</v>
      </c>
      <c r="B92" s="63" t="s">
        <v>5</v>
      </c>
      <c r="C92" s="76">
        <v>41920</v>
      </c>
      <c r="D92" s="63" t="s">
        <v>76</v>
      </c>
      <c r="E92" s="82">
        <v>0.01</v>
      </c>
      <c r="F92" s="71" t="s">
        <v>145</v>
      </c>
      <c r="G92" s="63">
        <v>3.46E-3</v>
      </c>
    </row>
    <row r="93" spans="1:7" x14ac:dyDescent="0.3">
      <c r="A93" s="76" t="s">
        <v>103</v>
      </c>
      <c r="B93" s="63" t="s">
        <v>4</v>
      </c>
      <c r="C93" s="76">
        <v>41920</v>
      </c>
      <c r="D93" s="63">
        <v>0.23</v>
      </c>
      <c r="E93" s="86">
        <v>0.23</v>
      </c>
      <c r="F93" s="63"/>
      <c r="G93" s="63">
        <v>2.2899999999999999E-3</v>
      </c>
    </row>
    <row r="94" spans="1:7" x14ac:dyDescent="0.3">
      <c r="A94" s="76" t="s">
        <v>100</v>
      </c>
      <c r="B94" s="63" t="s">
        <v>0</v>
      </c>
      <c r="C94" s="76">
        <v>41921</v>
      </c>
      <c r="D94" s="63" t="s">
        <v>76</v>
      </c>
      <c r="E94" s="82">
        <v>0.01</v>
      </c>
      <c r="F94" s="71" t="s">
        <v>145</v>
      </c>
      <c r="G94" s="63">
        <v>1.9400000000000001E-3</v>
      </c>
    </row>
    <row r="95" spans="1:7" x14ac:dyDescent="0.3">
      <c r="A95" s="76" t="s">
        <v>102</v>
      </c>
      <c r="B95" s="63" t="s">
        <v>2</v>
      </c>
      <c r="C95" s="76">
        <v>41921</v>
      </c>
      <c r="D95" s="63" t="s">
        <v>76</v>
      </c>
      <c r="E95" s="82">
        <v>0.01</v>
      </c>
      <c r="F95" s="71" t="s">
        <v>145</v>
      </c>
      <c r="G95" s="63">
        <v>1.06E-3</v>
      </c>
    </row>
    <row r="96" spans="1:7" x14ac:dyDescent="0.3">
      <c r="A96" s="76" t="s">
        <v>101</v>
      </c>
      <c r="B96" s="63" t="s">
        <v>1</v>
      </c>
      <c r="C96" s="76">
        <v>41921</v>
      </c>
      <c r="D96" s="63">
        <v>0.19</v>
      </c>
      <c r="E96" s="86">
        <v>0.19</v>
      </c>
      <c r="F96" s="63"/>
      <c r="G96" s="63">
        <v>1.81E-3</v>
      </c>
    </row>
    <row r="97" spans="1:7" x14ac:dyDescent="0.3">
      <c r="A97" s="76" t="s">
        <v>105</v>
      </c>
      <c r="B97" s="63" t="s">
        <v>6</v>
      </c>
      <c r="C97" s="76">
        <v>41921</v>
      </c>
      <c r="D97" s="63">
        <v>0.14000000000000001</v>
      </c>
      <c r="E97" s="86">
        <v>0.14000000000000001</v>
      </c>
      <c r="F97" s="63"/>
      <c r="G97" s="63">
        <v>2.46E-2</v>
      </c>
    </row>
    <row r="98" spans="1:7" x14ac:dyDescent="0.3">
      <c r="A98" s="63" t="s">
        <v>110</v>
      </c>
      <c r="B98" s="63" t="s">
        <v>5</v>
      </c>
      <c r="C98" s="76">
        <v>42025</v>
      </c>
      <c r="D98" s="63" t="s">
        <v>76</v>
      </c>
      <c r="E98" s="82">
        <v>0.01</v>
      </c>
      <c r="F98" s="71" t="s">
        <v>145</v>
      </c>
      <c r="G98" s="63">
        <v>3.5300000000000002E-3</v>
      </c>
    </row>
    <row r="99" spans="1:7" x14ac:dyDescent="0.3">
      <c r="A99" s="63" t="s">
        <v>109</v>
      </c>
      <c r="B99" s="63" t="s">
        <v>4</v>
      </c>
      <c r="C99" s="76">
        <v>42025</v>
      </c>
      <c r="D99" s="63">
        <v>9.4E-2</v>
      </c>
      <c r="E99" s="86">
        <v>9.4E-2</v>
      </c>
      <c r="F99" s="63"/>
      <c r="G99" s="63">
        <v>2.3600000000000001E-3</v>
      </c>
    </row>
    <row r="100" spans="1:7" x14ac:dyDescent="0.3">
      <c r="A100" s="63" t="s">
        <v>106</v>
      </c>
      <c r="B100" s="63" t="s">
        <v>0</v>
      </c>
      <c r="C100" s="76">
        <v>42026</v>
      </c>
      <c r="D100" s="63" t="s">
        <v>76</v>
      </c>
      <c r="E100" s="82">
        <v>0.01</v>
      </c>
      <c r="F100" s="71" t="s">
        <v>145</v>
      </c>
      <c r="G100" s="63">
        <v>1.9E-3</v>
      </c>
    </row>
    <row r="101" spans="1:7" x14ac:dyDescent="0.3">
      <c r="A101" s="63" t="s">
        <v>108</v>
      </c>
      <c r="B101" s="63" t="s">
        <v>2</v>
      </c>
      <c r="C101" s="76">
        <v>42026</v>
      </c>
      <c r="D101" s="63" t="s">
        <v>76</v>
      </c>
      <c r="E101" s="82">
        <v>0.01</v>
      </c>
      <c r="F101" s="71" t="s">
        <v>145</v>
      </c>
      <c r="G101" s="63">
        <v>9.7999999999999997E-4</v>
      </c>
    </row>
    <row r="102" spans="1:7" x14ac:dyDescent="0.3">
      <c r="A102" s="63" t="s">
        <v>107</v>
      </c>
      <c r="B102" s="63" t="s">
        <v>1</v>
      </c>
      <c r="C102" s="76">
        <v>42026</v>
      </c>
      <c r="D102" s="63">
        <v>0.23</v>
      </c>
      <c r="E102" s="86">
        <v>0.23</v>
      </c>
      <c r="F102" s="63"/>
      <c r="G102" s="63">
        <v>1.7799999999999999E-3</v>
      </c>
    </row>
    <row r="103" spans="1:7" x14ac:dyDescent="0.3">
      <c r="A103" s="63" t="s">
        <v>111</v>
      </c>
      <c r="B103" s="63" t="s">
        <v>6</v>
      </c>
      <c r="C103" s="76">
        <v>42026</v>
      </c>
      <c r="D103" s="63">
        <v>0.19</v>
      </c>
      <c r="E103" s="86">
        <v>0.19</v>
      </c>
      <c r="F103" s="63"/>
      <c r="G103" s="63">
        <v>1.77E-2</v>
      </c>
    </row>
    <row r="104" spans="1:7" x14ac:dyDescent="0.3">
      <c r="A104" s="63" t="s">
        <v>113</v>
      </c>
      <c r="B104" s="63" t="s">
        <v>5</v>
      </c>
      <c r="C104" s="76">
        <v>42110</v>
      </c>
      <c r="D104" s="63" t="s">
        <v>76</v>
      </c>
      <c r="E104" s="82">
        <v>0.01</v>
      </c>
      <c r="F104" s="71" t="s">
        <v>145</v>
      </c>
      <c r="G104" s="63">
        <v>3.31E-3</v>
      </c>
    </row>
    <row r="105" spans="1:7" x14ac:dyDescent="0.3">
      <c r="A105" s="63" t="s">
        <v>115</v>
      </c>
      <c r="B105" s="63" t="s">
        <v>116</v>
      </c>
      <c r="C105" s="76">
        <v>42110</v>
      </c>
      <c r="D105" s="63" t="s">
        <v>76</v>
      </c>
      <c r="E105" s="82">
        <v>0.01</v>
      </c>
      <c r="F105" s="71" t="s">
        <v>145</v>
      </c>
      <c r="G105" s="63">
        <v>1.66E-3</v>
      </c>
    </row>
    <row r="106" spans="1:7" x14ac:dyDescent="0.3">
      <c r="A106" s="63" t="s">
        <v>119</v>
      </c>
      <c r="B106" s="63" t="s">
        <v>120</v>
      </c>
      <c r="C106" s="76">
        <v>42110</v>
      </c>
      <c r="D106" s="63" t="s">
        <v>76</v>
      </c>
      <c r="E106" s="82">
        <v>0.01</v>
      </c>
      <c r="F106" s="71" t="s">
        <v>145</v>
      </c>
      <c r="G106" s="63">
        <v>8.8000000000000003E-4</v>
      </c>
    </row>
    <row r="107" spans="1:7" x14ac:dyDescent="0.3">
      <c r="A107" s="63" t="s">
        <v>114</v>
      </c>
      <c r="B107" s="63" t="s">
        <v>6</v>
      </c>
      <c r="C107" s="76">
        <v>42110</v>
      </c>
      <c r="D107" s="63">
        <v>0.21</v>
      </c>
      <c r="E107" s="86">
        <v>0.21</v>
      </c>
      <c r="F107" s="63"/>
      <c r="G107" s="63">
        <v>1.5699999999999999E-2</v>
      </c>
    </row>
    <row r="108" spans="1:7" x14ac:dyDescent="0.3">
      <c r="A108" s="63" t="s">
        <v>117</v>
      </c>
      <c r="B108" s="63" t="s">
        <v>118</v>
      </c>
      <c r="C108" s="76">
        <v>42110</v>
      </c>
      <c r="D108" s="63">
        <v>0.2</v>
      </c>
      <c r="E108" s="86">
        <v>0.2</v>
      </c>
      <c r="F108" s="63"/>
      <c r="G108" s="63">
        <v>1.73E-3</v>
      </c>
    </row>
    <row r="109" spans="1:7" x14ac:dyDescent="0.3">
      <c r="A109" s="63" t="s">
        <v>112</v>
      </c>
      <c r="B109" s="63" t="s">
        <v>4</v>
      </c>
      <c r="C109" s="76">
        <v>42110</v>
      </c>
      <c r="D109" s="63">
        <v>8.3000000000000004E-2</v>
      </c>
      <c r="E109" s="86">
        <v>8.3000000000000004E-2</v>
      </c>
      <c r="F109" s="63"/>
      <c r="G109" s="63">
        <v>2.2699999999999999E-3</v>
      </c>
    </row>
    <row r="110" spans="1:7" x14ac:dyDescent="0.3">
      <c r="A110" s="63" t="s">
        <v>121</v>
      </c>
      <c r="B110" s="63" t="s">
        <v>0</v>
      </c>
      <c r="C110" s="76">
        <v>42194</v>
      </c>
      <c r="D110" s="63" t="s">
        <v>76</v>
      </c>
      <c r="E110" s="82">
        <v>0.01</v>
      </c>
      <c r="F110" s="71" t="s">
        <v>145</v>
      </c>
      <c r="G110" s="63">
        <v>1.6000000000000001E-3</v>
      </c>
    </row>
    <row r="111" spans="1:7" x14ac:dyDescent="0.3">
      <c r="A111" s="63" t="s">
        <v>123</v>
      </c>
      <c r="B111" s="63" t="s">
        <v>2</v>
      </c>
      <c r="C111" s="76">
        <v>42194</v>
      </c>
      <c r="D111" s="63" t="s">
        <v>76</v>
      </c>
      <c r="E111" s="82">
        <v>0.01</v>
      </c>
      <c r="F111" s="71" t="s">
        <v>145</v>
      </c>
      <c r="G111" s="63">
        <v>8.7000000000000001E-4</v>
      </c>
    </row>
    <row r="112" spans="1:7" x14ac:dyDescent="0.3">
      <c r="A112" s="63" t="s">
        <v>125</v>
      </c>
      <c r="B112" s="63" t="s">
        <v>5</v>
      </c>
      <c r="C112" s="76">
        <v>42194</v>
      </c>
      <c r="D112" s="63" t="s">
        <v>76</v>
      </c>
      <c r="E112" s="82">
        <v>0.01</v>
      </c>
      <c r="F112" s="71" t="s">
        <v>145</v>
      </c>
      <c r="G112" s="63">
        <v>3.2699999999999999E-3</v>
      </c>
    </row>
    <row r="113" spans="1:7" x14ac:dyDescent="0.3">
      <c r="A113" s="63" t="s">
        <v>122</v>
      </c>
      <c r="B113" s="63" t="s">
        <v>1</v>
      </c>
      <c r="C113" s="76">
        <v>42194</v>
      </c>
      <c r="D113" s="63">
        <v>0.27</v>
      </c>
      <c r="E113" s="86">
        <v>0.27</v>
      </c>
      <c r="F113" s="63"/>
      <c r="G113" s="63">
        <v>1.64E-3</v>
      </c>
    </row>
    <row r="114" spans="1:7" x14ac:dyDescent="0.3">
      <c r="A114" s="63" t="s">
        <v>124</v>
      </c>
      <c r="B114" s="63" t="s">
        <v>4</v>
      </c>
      <c r="C114" s="76">
        <v>42194</v>
      </c>
      <c r="D114" s="63">
        <v>0.19</v>
      </c>
      <c r="E114" s="86">
        <v>0.19</v>
      </c>
      <c r="F114" s="63"/>
      <c r="G114" s="63">
        <v>2.16E-3</v>
      </c>
    </row>
    <row r="115" spans="1:7" x14ac:dyDescent="0.3">
      <c r="A115" s="63" t="s">
        <v>126</v>
      </c>
      <c r="B115" s="63" t="s">
        <v>6</v>
      </c>
      <c r="C115" s="76">
        <v>42194</v>
      </c>
      <c r="D115" s="63">
        <v>0.17</v>
      </c>
      <c r="E115" s="86">
        <v>0.17</v>
      </c>
      <c r="F115" s="63"/>
      <c r="G115" s="63">
        <v>1.7500000000000002E-2</v>
      </c>
    </row>
    <row r="116" spans="1:7" x14ac:dyDescent="0.3">
      <c r="A116" s="63" t="s">
        <v>127</v>
      </c>
      <c r="B116" s="63" t="s">
        <v>0</v>
      </c>
      <c r="C116" s="76">
        <v>42298</v>
      </c>
      <c r="D116" s="63" t="s">
        <v>76</v>
      </c>
      <c r="E116" s="82">
        <v>0.01</v>
      </c>
      <c r="F116" s="71" t="s">
        <v>145</v>
      </c>
      <c r="G116" s="63">
        <v>1.6999999999999999E-3</v>
      </c>
    </row>
    <row r="117" spans="1:7" x14ac:dyDescent="0.3">
      <c r="A117" s="63" t="s">
        <v>129</v>
      </c>
      <c r="B117" s="63" t="s">
        <v>2</v>
      </c>
      <c r="C117" s="76">
        <v>42298</v>
      </c>
      <c r="D117" s="63" t="s">
        <v>76</v>
      </c>
      <c r="E117" s="82">
        <v>0.01</v>
      </c>
      <c r="F117" s="71" t="s">
        <v>145</v>
      </c>
      <c r="G117" s="78">
        <v>1E-3</v>
      </c>
    </row>
    <row r="118" spans="1:7" x14ac:dyDescent="0.3">
      <c r="A118" s="63" t="s">
        <v>131</v>
      </c>
      <c r="B118" s="63" t="s">
        <v>5</v>
      </c>
      <c r="C118" s="76">
        <v>42298</v>
      </c>
      <c r="D118" s="63" t="s">
        <v>76</v>
      </c>
      <c r="E118" s="82">
        <v>0.01</v>
      </c>
      <c r="F118" s="71" t="s">
        <v>145</v>
      </c>
      <c r="G118" s="63">
        <v>3.8E-3</v>
      </c>
    </row>
    <row r="119" spans="1:7" x14ac:dyDescent="0.3">
      <c r="A119" s="63" t="s">
        <v>130</v>
      </c>
      <c r="B119" s="63" t="s">
        <v>4</v>
      </c>
      <c r="C119" s="76">
        <v>42298</v>
      </c>
      <c r="D119" s="63">
        <v>0.39</v>
      </c>
      <c r="E119" s="86">
        <v>0.39</v>
      </c>
      <c r="F119" s="63"/>
      <c r="G119" s="63">
        <v>2.2000000000000001E-3</v>
      </c>
    </row>
    <row r="120" spans="1:7" x14ac:dyDescent="0.3">
      <c r="A120" s="63" t="s">
        <v>128</v>
      </c>
      <c r="B120" s="63" t="s">
        <v>1</v>
      </c>
      <c r="C120" s="76">
        <v>42298</v>
      </c>
      <c r="D120" s="63">
        <v>0.14000000000000001</v>
      </c>
      <c r="E120" s="86">
        <v>0.14000000000000001</v>
      </c>
      <c r="F120" s="63"/>
      <c r="G120" s="63">
        <v>1.6000000000000001E-3</v>
      </c>
    </row>
    <row r="121" spans="1:7" x14ac:dyDescent="0.3">
      <c r="A121" s="63" t="s">
        <v>132</v>
      </c>
      <c r="B121" s="63" t="s">
        <v>6</v>
      </c>
      <c r="C121" s="76">
        <v>42298</v>
      </c>
      <c r="D121" s="63">
        <v>0.14000000000000001</v>
      </c>
      <c r="E121" s="86">
        <v>0.14000000000000001</v>
      </c>
      <c r="F121" s="63"/>
      <c r="G121" s="63">
        <v>1.46E-2</v>
      </c>
    </row>
    <row r="122" spans="1:7" x14ac:dyDescent="0.3">
      <c r="A122" s="55" t="s">
        <v>133</v>
      </c>
      <c r="B122" s="27" t="s">
        <v>0</v>
      </c>
      <c r="C122" s="74">
        <v>42375</v>
      </c>
      <c r="D122" s="27" t="s">
        <v>76</v>
      </c>
      <c r="E122" s="82">
        <v>0.01</v>
      </c>
      <c r="F122" s="71" t="s">
        <v>145</v>
      </c>
      <c r="G122" s="27">
        <v>1.8E-3</v>
      </c>
    </row>
    <row r="123" spans="1:7" x14ac:dyDescent="0.3">
      <c r="A123" s="55" t="s">
        <v>135</v>
      </c>
      <c r="B123" s="27" t="s">
        <v>2</v>
      </c>
      <c r="C123" s="74">
        <v>42375</v>
      </c>
      <c r="D123" s="27" t="s">
        <v>76</v>
      </c>
      <c r="E123" s="82">
        <v>0.01</v>
      </c>
      <c r="F123" s="71" t="s">
        <v>145</v>
      </c>
      <c r="G123" s="79">
        <v>1E-3</v>
      </c>
    </row>
    <row r="124" spans="1:7" x14ac:dyDescent="0.3">
      <c r="A124" s="55" t="s">
        <v>137</v>
      </c>
      <c r="B124" s="27" t="s">
        <v>5</v>
      </c>
      <c r="C124" s="74">
        <v>42375</v>
      </c>
      <c r="D124" s="27" t="s">
        <v>76</v>
      </c>
      <c r="E124" s="82">
        <v>0.01</v>
      </c>
      <c r="F124" s="71" t="s">
        <v>145</v>
      </c>
      <c r="G124" s="27">
        <v>3.7000000000000002E-3</v>
      </c>
    </row>
    <row r="125" spans="1:7" x14ac:dyDescent="0.3">
      <c r="A125" s="55" t="s">
        <v>134</v>
      </c>
      <c r="B125" s="27" t="s">
        <v>1</v>
      </c>
      <c r="C125" s="74">
        <v>42375</v>
      </c>
      <c r="D125" s="27">
        <v>0.17</v>
      </c>
      <c r="E125" s="85">
        <v>0.17</v>
      </c>
      <c r="F125" s="27"/>
      <c r="G125" s="27">
        <v>1.8E-3</v>
      </c>
    </row>
    <row r="126" spans="1:7" x14ac:dyDescent="0.3">
      <c r="A126" s="55" t="s">
        <v>138</v>
      </c>
      <c r="B126" s="27" t="s">
        <v>6</v>
      </c>
      <c r="C126" s="74">
        <v>42375</v>
      </c>
      <c r="D126" s="27">
        <v>0.16</v>
      </c>
      <c r="E126" s="85">
        <v>0.16</v>
      </c>
      <c r="F126" s="27"/>
      <c r="G126" s="27">
        <v>1.5800000000000002E-2</v>
      </c>
    </row>
    <row r="127" spans="1:7" x14ac:dyDescent="0.3">
      <c r="A127" s="55" t="s">
        <v>136</v>
      </c>
      <c r="B127" s="27" t="s">
        <v>4</v>
      </c>
      <c r="C127" s="74">
        <v>42375</v>
      </c>
      <c r="D127" s="27">
        <v>0.13</v>
      </c>
      <c r="E127" s="85">
        <v>0.13</v>
      </c>
      <c r="F127" s="27"/>
      <c r="G127" s="27">
        <v>2.3999999999999998E-3</v>
      </c>
    </row>
  </sheetData>
  <autoFilter ref="A1:G127">
    <sortState ref="A2:G127">
      <sortCondition ref="C1:C1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workbookViewId="0">
      <pane ySplit="1" topLeftCell="A204" activePane="bottomLeft" state="frozen"/>
      <selection pane="bottomLeft" activeCell="B187" sqref="B187:D223"/>
    </sheetView>
  </sheetViews>
  <sheetFormatPr defaultRowHeight="14.4" x14ac:dyDescent="0.3"/>
  <cols>
    <col min="2" max="2" width="12.33203125" bestFit="1" customWidth="1"/>
    <col min="3" max="3" width="12.109375" bestFit="1" customWidth="1"/>
    <col min="4" max="4" width="14.44140625" customWidth="1"/>
  </cols>
  <sheetData>
    <row r="1" spans="1:4" x14ac:dyDescent="0.3">
      <c r="A1" s="1" t="s">
        <v>140</v>
      </c>
      <c r="B1" s="2" t="s">
        <v>139</v>
      </c>
      <c r="C1" s="3" t="s">
        <v>141</v>
      </c>
      <c r="D1" s="4" t="s">
        <v>142</v>
      </c>
    </row>
    <row r="2" spans="1:4" x14ac:dyDescent="0.3">
      <c r="A2" s="5" t="s">
        <v>0</v>
      </c>
      <c r="B2" s="6">
        <v>39105</v>
      </c>
      <c r="C2" s="7">
        <v>0.02</v>
      </c>
      <c r="D2" s="8">
        <v>2.14E-3</v>
      </c>
    </row>
    <row r="3" spans="1:4" x14ac:dyDescent="0.3">
      <c r="A3" s="5" t="s">
        <v>0</v>
      </c>
      <c r="B3" s="6">
        <v>39191</v>
      </c>
      <c r="C3" s="7">
        <v>0.02</v>
      </c>
      <c r="D3" s="8">
        <v>1.92E-3</v>
      </c>
    </row>
    <row r="4" spans="1:4" x14ac:dyDescent="0.3">
      <c r="A4" s="5" t="s">
        <v>0</v>
      </c>
      <c r="B4" s="9">
        <v>39281</v>
      </c>
      <c r="C4" s="7">
        <v>0.02</v>
      </c>
      <c r="D4" s="10">
        <v>2.0899999999999998E-3</v>
      </c>
    </row>
    <row r="5" spans="1:4" x14ac:dyDescent="0.3">
      <c r="A5" s="5" t="s">
        <v>0</v>
      </c>
      <c r="B5" s="9">
        <v>39378</v>
      </c>
      <c r="C5" s="7">
        <v>0.02</v>
      </c>
      <c r="D5" s="11">
        <v>2.15E-3</v>
      </c>
    </row>
    <row r="6" spans="1:4" x14ac:dyDescent="0.3">
      <c r="A6" s="5" t="s">
        <v>0</v>
      </c>
      <c r="B6" s="9">
        <v>39463</v>
      </c>
      <c r="C6" s="7">
        <v>0.02</v>
      </c>
      <c r="D6" s="12">
        <v>2.0400000000000001E-3</v>
      </c>
    </row>
    <row r="7" spans="1:4" x14ac:dyDescent="0.3">
      <c r="A7" s="5" t="s">
        <v>0</v>
      </c>
      <c r="B7" s="9">
        <v>39554</v>
      </c>
      <c r="C7" s="7">
        <v>0.02</v>
      </c>
      <c r="D7" s="13">
        <v>2.2100000000000002E-3</v>
      </c>
    </row>
    <row r="8" spans="1:4" x14ac:dyDescent="0.3">
      <c r="A8" s="5" t="s">
        <v>0</v>
      </c>
      <c r="B8" s="9">
        <v>39645</v>
      </c>
      <c r="C8" s="7">
        <v>0.02</v>
      </c>
      <c r="D8" s="14">
        <v>2.0300000000000001E-3</v>
      </c>
    </row>
    <row r="9" spans="1:4" x14ac:dyDescent="0.3">
      <c r="A9" s="5" t="s">
        <v>0</v>
      </c>
      <c r="B9" s="9">
        <v>39743</v>
      </c>
      <c r="C9" s="7">
        <v>0.02</v>
      </c>
      <c r="D9" s="14">
        <v>2.2699999999999999E-3</v>
      </c>
    </row>
    <row r="10" spans="1:4" x14ac:dyDescent="0.3">
      <c r="A10" s="5" t="s">
        <v>0</v>
      </c>
      <c r="B10" s="9">
        <v>39833</v>
      </c>
      <c r="C10" s="7">
        <v>0.02</v>
      </c>
      <c r="D10" s="13">
        <v>2.0699999999999998E-3</v>
      </c>
    </row>
    <row r="11" spans="1:4" x14ac:dyDescent="0.3">
      <c r="A11" s="5" t="s">
        <v>0</v>
      </c>
      <c r="B11" s="9">
        <v>39917</v>
      </c>
      <c r="C11" s="7">
        <v>0.02</v>
      </c>
      <c r="D11" s="13">
        <v>2.16E-3</v>
      </c>
    </row>
    <row r="12" spans="1:4" x14ac:dyDescent="0.3">
      <c r="A12" s="5" t="s">
        <v>0</v>
      </c>
      <c r="B12" s="9">
        <v>40008</v>
      </c>
      <c r="C12" s="7">
        <v>0.02</v>
      </c>
      <c r="D12" s="15">
        <v>1E-3</v>
      </c>
    </row>
    <row r="13" spans="1:4" x14ac:dyDescent="0.3">
      <c r="A13" s="5" t="s">
        <v>0</v>
      </c>
      <c r="B13" s="9">
        <v>40115</v>
      </c>
      <c r="C13" s="7">
        <v>0.02</v>
      </c>
      <c r="D13" s="14">
        <v>3.2000000000000002E-3</v>
      </c>
    </row>
    <row r="14" spans="1:4" x14ac:dyDescent="0.3">
      <c r="A14" s="5" t="s">
        <v>0</v>
      </c>
      <c r="B14" s="9">
        <v>40205</v>
      </c>
      <c r="C14" s="7">
        <v>0.02</v>
      </c>
      <c r="D14" s="16">
        <v>2E-3</v>
      </c>
    </row>
    <row r="15" spans="1:4" x14ac:dyDescent="0.3">
      <c r="A15" s="5" t="s">
        <v>0</v>
      </c>
      <c r="B15" s="9">
        <v>40297</v>
      </c>
      <c r="C15" s="7">
        <v>0.02</v>
      </c>
      <c r="D15" s="17">
        <v>2.5000000000000001E-3</v>
      </c>
    </row>
    <row r="16" spans="1:4" x14ac:dyDescent="0.3">
      <c r="A16" s="5" t="s">
        <v>0</v>
      </c>
      <c r="B16" s="9">
        <v>40386</v>
      </c>
      <c r="C16" s="7">
        <v>0.02</v>
      </c>
      <c r="D16" s="18">
        <v>4.0000000000000002E-4</v>
      </c>
    </row>
    <row r="17" spans="1:4" x14ac:dyDescent="0.3">
      <c r="A17" s="5" t="s">
        <v>0</v>
      </c>
      <c r="B17" s="9">
        <v>40477</v>
      </c>
      <c r="C17" s="7">
        <v>0.02</v>
      </c>
      <c r="D17" s="19">
        <v>4.0000000000000002E-4</v>
      </c>
    </row>
    <row r="18" spans="1:4" x14ac:dyDescent="0.3">
      <c r="A18" s="5" t="s">
        <v>0</v>
      </c>
      <c r="B18" s="9">
        <v>40568</v>
      </c>
      <c r="C18" s="7">
        <v>0.02</v>
      </c>
      <c r="D18" s="20">
        <v>2E-3</v>
      </c>
    </row>
    <row r="19" spans="1:4" x14ac:dyDescent="0.3">
      <c r="A19" s="5" t="s">
        <v>0</v>
      </c>
      <c r="B19" s="9">
        <v>40647</v>
      </c>
      <c r="C19" s="21">
        <v>0.02</v>
      </c>
      <c r="D19" s="22">
        <v>4.0000000000000002E-4</v>
      </c>
    </row>
    <row r="20" spans="1:4" x14ac:dyDescent="0.3">
      <c r="A20" s="5" t="s">
        <v>0</v>
      </c>
      <c r="B20" s="9">
        <v>40749</v>
      </c>
      <c r="C20" s="21">
        <v>0.02</v>
      </c>
      <c r="D20" s="22">
        <v>1.8E-3</v>
      </c>
    </row>
    <row r="21" spans="1:4" x14ac:dyDescent="0.3">
      <c r="A21" s="5" t="s">
        <v>0</v>
      </c>
      <c r="B21" s="9">
        <v>40820</v>
      </c>
      <c r="C21" s="21">
        <v>0.02</v>
      </c>
      <c r="D21" s="22">
        <v>2E-3</v>
      </c>
    </row>
    <row r="22" spans="1:4" x14ac:dyDescent="0.3">
      <c r="A22" s="5" t="s">
        <v>0</v>
      </c>
      <c r="B22" s="9">
        <v>40933</v>
      </c>
      <c r="C22" s="23">
        <v>0.02</v>
      </c>
      <c r="D22" s="11">
        <v>1.9E-3</v>
      </c>
    </row>
    <row r="23" spans="1:4" x14ac:dyDescent="0.3">
      <c r="A23" s="5" t="s">
        <v>0</v>
      </c>
      <c r="B23" s="9">
        <v>41013</v>
      </c>
      <c r="C23" s="23">
        <v>0.02</v>
      </c>
      <c r="D23" s="11">
        <v>1.92E-3</v>
      </c>
    </row>
    <row r="24" spans="1:4" x14ac:dyDescent="0.3">
      <c r="A24" s="5" t="s">
        <v>0</v>
      </c>
      <c r="B24" s="9">
        <v>41115</v>
      </c>
      <c r="C24" s="23">
        <v>0.02</v>
      </c>
      <c r="D24" s="11">
        <v>2.0999999999999999E-3</v>
      </c>
    </row>
    <row r="25" spans="1:4" x14ac:dyDescent="0.3">
      <c r="A25" s="5" t="s">
        <v>0</v>
      </c>
      <c r="B25" s="9">
        <v>41186</v>
      </c>
      <c r="C25" s="7">
        <v>0.02</v>
      </c>
      <c r="D25" s="11">
        <v>1.7700000000000001E-3</v>
      </c>
    </row>
    <row r="26" spans="1:4" x14ac:dyDescent="0.3">
      <c r="A26" s="24" t="s">
        <v>0</v>
      </c>
      <c r="B26" s="9">
        <v>41277</v>
      </c>
      <c r="C26" s="7">
        <v>0.02</v>
      </c>
      <c r="D26" s="11">
        <v>2.0699999999999998E-3</v>
      </c>
    </row>
    <row r="27" spans="1:4" x14ac:dyDescent="0.3">
      <c r="A27" s="24" t="s">
        <v>0</v>
      </c>
      <c r="B27" s="9">
        <v>41368</v>
      </c>
      <c r="C27" s="7">
        <v>0.02</v>
      </c>
      <c r="D27" s="11">
        <v>1.8500000000000001E-3</v>
      </c>
    </row>
    <row r="28" spans="1:4" x14ac:dyDescent="0.3">
      <c r="A28" s="24" t="s">
        <v>0</v>
      </c>
      <c r="B28" s="9">
        <v>41479</v>
      </c>
      <c r="C28" s="25">
        <v>0.02</v>
      </c>
      <c r="D28" s="26">
        <v>1.8E-3</v>
      </c>
    </row>
    <row r="29" spans="1:4" x14ac:dyDescent="0.3">
      <c r="A29" s="24" t="s">
        <v>0</v>
      </c>
      <c r="B29" s="9">
        <v>41550</v>
      </c>
      <c r="C29" s="25">
        <v>0.02</v>
      </c>
      <c r="D29" s="26">
        <v>2.0999999999999999E-3</v>
      </c>
    </row>
    <row r="30" spans="1:4" x14ac:dyDescent="0.3">
      <c r="A30" s="24" t="s">
        <v>0</v>
      </c>
      <c r="B30" s="9">
        <v>41655</v>
      </c>
      <c r="C30" s="25">
        <v>0.02</v>
      </c>
      <c r="D30" s="26">
        <v>1.6299999999999999E-3</v>
      </c>
    </row>
    <row r="31" spans="1:4" x14ac:dyDescent="0.3">
      <c r="A31" s="24" t="s">
        <v>0</v>
      </c>
      <c r="B31" s="9">
        <v>41746</v>
      </c>
      <c r="C31" s="25">
        <v>0.02</v>
      </c>
      <c r="D31" s="26">
        <v>1.65E-3</v>
      </c>
    </row>
    <row r="32" spans="1:4" x14ac:dyDescent="0.3">
      <c r="A32" s="24" t="s">
        <v>0</v>
      </c>
      <c r="B32" s="9">
        <v>41849</v>
      </c>
      <c r="C32" s="25">
        <v>0.02</v>
      </c>
      <c r="D32" s="26">
        <v>1.7600000000000001E-3</v>
      </c>
    </row>
    <row r="33" spans="1:4" x14ac:dyDescent="0.3">
      <c r="A33" s="24" t="s">
        <v>0</v>
      </c>
      <c r="B33" s="9">
        <v>41921</v>
      </c>
      <c r="C33" s="25">
        <v>0.02</v>
      </c>
      <c r="D33" s="26">
        <v>1.9400000000000001E-3</v>
      </c>
    </row>
    <row r="34" spans="1:4" x14ac:dyDescent="0.3">
      <c r="A34" s="5" t="s">
        <v>0</v>
      </c>
      <c r="B34" s="6">
        <v>42026</v>
      </c>
      <c r="C34" s="8">
        <v>0.02</v>
      </c>
      <c r="D34" s="8">
        <v>1.9E-3</v>
      </c>
    </row>
    <row r="35" spans="1:4" x14ac:dyDescent="0.3">
      <c r="A35" s="27" t="s">
        <v>0</v>
      </c>
      <c r="B35" s="28">
        <v>42110</v>
      </c>
      <c r="C35" s="8">
        <v>0.02</v>
      </c>
      <c r="D35" s="23">
        <v>1.66E-3</v>
      </c>
    </row>
    <row r="36" spans="1:4" x14ac:dyDescent="0.3">
      <c r="A36" s="27" t="s">
        <v>0</v>
      </c>
      <c r="B36" s="28">
        <v>42194</v>
      </c>
      <c r="C36" s="8">
        <v>0.02</v>
      </c>
      <c r="D36" s="23">
        <v>1.6000000000000001E-3</v>
      </c>
    </row>
    <row r="37" spans="1:4" x14ac:dyDescent="0.3">
      <c r="A37" s="27" t="s">
        <v>0</v>
      </c>
      <c r="B37" s="28">
        <v>42299</v>
      </c>
      <c r="C37" s="8">
        <v>0.02</v>
      </c>
      <c r="D37" s="23">
        <v>1.6999999999999999E-3</v>
      </c>
    </row>
    <row r="38" spans="1:4" x14ac:dyDescent="0.3">
      <c r="A38" s="27" t="s">
        <v>0</v>
      </c>
      <c r="B38" s="28">
        <v>42375</v>
      </c>
      <c r="C38" s="8">
        <v>0.02</v>
      </c>
      <c r="D38" s="23">
        <v>1.8E-3</v>
      </c>
    </row>
    <row r="39" spans="1:4" x14ac:dyDescent="0.3">
      <c r="A39" s="5" t="s">
        <v>1</v>
      </c>
      <c r="B39" s="6">
        <v>39105</v>
      </c>
      <c r="C39" s="29">
        <v>0.316</v>
      </c>
      <c r="D39" s="29">
        <v>5.3499999999999997E-3</v>
      </c>
    </row>
    <row r="40" spans="1:4" x14ac:dyDescent="0.3">
      <c r="A40" s="5" t="s">
        <v>1</v>
      </c>
      <c r="B40" s="6">
        <v>39191</v>
      </c>
      <c r="C40" s="30">
        <v>0.45</v>
      </c>
      <c r="D40" s="29">
        <v>5.3400000000000001E-3</v>
      </c>
    </row>
    <row r="41" spans="1:4" x14ac:dyDescent="0.3">
      <c r="A41" s="5" t="s">
        <v>1</v>
      </c>
      <c r="B41" s="9">
        <v>39281</v>
      </c>
      <c r="C41" s="31">
        <v>0.502</v>
      </c>
      <c r="D41" s="10">
        <v>5.2599999999999999E-3</v>
      </c>
    </row>
    <row r="42" spans="1:4" x14ac:dyDescent="0.3">
      <c r="A42" s="5" t="s">
        <v>1</v>
      </c>
      <c r="B42" s="9">
        <v>39378</v>
      </c>
      <c r="C42" s="23">
        <v>0.38</v>
      </c>
      <c r="D42" s="11">
        <v>4.64E-3</v>
      </c>
    </row>
    <row r="43" spans="1:4" x14ac:dyDescent="0.3">
      <c r="A43" s="5" t="s">
        <v>1</v>
      </c>
      <c r="B43" s="9">
        <v>39463</v>
      </c>
      <c r="C43" s="32">
        <v>0.38</v>
      </c>
      <c r="D43" s="12">
        <v>4.0099999999999997E-3</v>
      </c>
    </row>
    <row r="44" spans="1:4" x14ac:dyDescent="0.3">
      <c r="A44" s="5" t="s">
        <v>1</v>
      </c>
      <c r="B44" s="9">
        <v>39554</v>
      </c>
      <c r="C44" s="33">
        <v>0.31</v>
      </c>
      <c r="D44" s="13">
        <v>4.6499999999999996E-3</v>
      </c>
    </row>
    <row r="45" spans="1:4" x14ac:dyDescent="0.3">
      <c r="A45" s="5" t="s">
        <v>1</v>
      </c>
      <c r="B45" s="9">
        <v>39645</v>
      </c>
      <c r="C45" s="34">
        <v>0.28999999999999998</v>
      </c>
      <c r="D45" s="14">
        <v>4.2700000000000004E-3</v>
      </c>
    </row>
    <row r="46" spans="1:4" x14ac:dyDescent="0.3">
      <c r="A46" s="5" t="s">
        <v>1</v>
      </c>
      <c r="B46" s="9">
        <v>39743</v>
      </c>
      <c r="C46" s="34">
        <v>0.35</v>
      </c>
      <c r="D46" s="14">
        <v>4.64E-3</v>
      </c>
    </row>
    <row r="47" spans="1:4" x14ac:dyDescent="0.3">
      <c r="A47" s="5" t="s">
        <v>1</v>
      </c>
      <c r="B47" s="9">
        <v>39833</v>
      </c>
      <c r="C47" s="35">
        <v>0.34</v>
      </c>
      <c r="D47" s="13">
        <v>4.3699999999999998E-3</v>
      </c>
    </row>
    <row r="48" spans="1:4" x14ac:dyDescent="0.3">
      <c r="A48" s="5" t="s">
        <v>1</v>
      </c>
      <c r="B48" s="9">
        <v>39917</v>
      </c>
      <c r="C48" s="35">
        <v>0.41</v>
      </c>
      <c r="D48" s="13">
        <v>4.3400000000000001E-3</v>
      </c>
    </row>
    <row r="49" spans="1:4" x14ac:dyDescent="0.3">
      <c r="A49" s="5" t="s">
        <v>1</v>
      </c>
      <c r="B49" s="9">
        <v>40008</v>
      </c>
      <c r="C49" s="36">
        <v>0.36</v>
      </c>
      <c r="D49" s="15">
        <v>1.6999999999999999E-3</v>
      </c>
    </row>
    <row r="50" spans="1:4" x14ac:dyDescent="0.3">
      <c r="A50" s="5" t="s">
        <v>1</v>
      </c>
      <c r="B50" s="9">
        <v>40115</v>
      </c>
      <c r="C50" s="37">
        <v>0.35</v>
      </c>
      <c r="D50" s="14">
        <v>5.7999999999999996E-3</v>
      </c>
    </row>
    <row r="51" spans="1:4" x14ac:dyDescent="0.3">
      <c r="A51" s="5" t="s">
        <v>1</v>
      </c>
      <c r="B51" s="9">
        <v>40205</v>
      </c>
      <c r="C51" s="38">
        <v>0.24</v>
      </c>
      <c r="D51" s="16">
        <v>2E-3</v>
      </c>
    </row>
    <row r="52" spans="1:4" x14ac:dyDescent="0.3">
      <c r="A52" s="5" t="s">
        <v>1</v>
      </c>
      <c r="B52" s="9">
        <v>40297</v>
      </c>
      <c r="C52" s="39">
        <v>0.22</v>
      </c>
      <c r="D52" s="17">
        <v>4.7999999999999996E-3</v>
      </c>
    </row>
    <row r="53" spans="1:4" x14ac:dyDescent="0.3">
      <c r="A53" s="5" t="s">
        <v>1</v>
      </c>
      <c r="B53" s="9">
        <v>40386</v>
      </c>
      <c r="C53" s="40">
        <v>0.27</v>
      </c>
      <c r="D53" s="18">
        <v>2.8E-3</v>
      </c>
    </row>
    <row r="54" spans="1:4" x14ac:dyDescent="0.3">
      <c r="A54" s="5" t="s">
        <v>1</v>
      </c>
      <c r="B54" s="9">
        <v>40477</v>
      </c>
      <c r="C54" s="41">
        <v>0.39</v>
      </c>
      <c r="D54" s="19">
        <v>4.0000000000000002E-4</v>
      </c>
    </row>
    <row r="55" spans="1:4" x14ac:dyDescent="0.3">
      <c r="A55" s="5" t="s">
        <v>1</v>
      </c>
      <c r="B55" s="9">
        <v>40568</v>
      </c>
      <c r="C55" s="7">
        <v>0.24</v>
      </c>
      <c r="D55" s="20">
        <v>4.8999999999999998E-3</v>
      </c>
    </row>
    <row r="56" spans="1:4" x14ac:dyDescent="0.3">
      <c r="A56" s="5" t="s">
        <v>1</v>
      </c>
      <c r="B56" s="9">
        <v>40647</v>
      </c>
      <c r="C56" s="42">
        <v>0.21</v>
      </c>
      <c r="D56" s="22">
        <v>1.2999999999999999E-3</v>
      </c>
    </row>
    <row r="57" spans="1:4" x14ac:dyDescent="0.3">
      <c r="A57" s="5" t="s">
        <v>1</v>
      </c>
      <c r="B57" s="9">
        <v>40749</v>
      </c>
      <c r="C57" s="21">
        <v>0.12</v>
      </c>
      <c r="D57" s="22">
        <v>2.7000000000000001E-3</v>
      </c>
    </row>
    <row r="58" spans="1:4" x14ac:dyDescent="0.3">
      <c r="A58" s="5" t="s">
        <v>1</v>
      </c>
      <c r="B58" s="9">
        <v>40820</v>
      </c>
      <c r="C58" s="21">
        <v>0.19</v>
      </c>
      <c r="D58" s="22">
        <v>3.2000000000000002E-3</v>
      </c>
    </row>
    <row r="59" spans="1:4" x14ac:dyDescent="0.3">
      <c r="A59" s="5" t="s">
        <v>1</v>
      </c>
      <c r="B59" s="9">
        <v>40933</v>
      </c>
      <c r="C59" s="23">
        <v>0.35</v>
      </c>
      <c r="D59" s="43">
        <v>3.1900000000000001E-3</v>
      </c>
    </row>
    <row r="60" spans="1:4" x14ac:dyDescent="0.3">
      <c r="A60" s="5" t="s">
        <v>1</v>
      </c>
      <c r="B60" s="9">
        <v>41013</v>
      </c>
      <c r="C60" s="23">
        <v>0.18</v>
      </c>
      <c r="D60" s="11">
        <v>3.2000000000000002E-3</v>
      </c>
    </row>
    <row r="61" spans="1:4" x14ac:dyDescent="0.3">
      <c r="A61" s="5" t="s">
        <v>1</v>
      </c>
      <c r="B61" s="9">
        <v>41115</v>
      </c>
      <c r="C61" s="23">
        <v>0.22</v>
      </c>
      <c r="D61" s="11">
        <v>3.5999999999999999E-3</v>
      </c>
    </row>
    <row r="62" spans="1:4" x14ac:dyDescent="0.3">
      <c r="A62" s="5" t="s">
        <v>1</v>
      </c>
      <c r="B62" s="9">
        <v>41186</v>
      </c>
      <c r="C62" s="23">
        <v>0.43</v>
      </c>
      <c r="D62" s="11">
        <v>3.3E-3</v>
      </c>
    </row>
    <row r="63" spans="1:4" x14ac:dyDescent="0.3">
      <c r="A63" s="24" t="s">
        <v>1</v>
      </c>
      <c r="B63" s="9">
        <v>41277</v>
      </c>
      <c r="C63" s="7">
        <v>0.23</v>
      </c>
      <c r="D63" s="11">
        <v>3.5000000000000001E-3</v>
      </c>
    </row>
    <row r="64" spans="1:4" x14ac:dyDescent="0.3">
      <c r="A64" s="24" t="s">
        <v>1</v>
      </c>
      <c r="B64" s="9">
        <v>41368</v>
      </c>
      <c r="C64" s="7">
        <v>0.17</v>
      </c>
      <c r="D64" s="11">
        <v>3.3E-3</v>
      </c>
    </row>
    <row r="65" spans="1:4" x14ac:dyDescent="0.3">
      <c r="A65" s="24" t="s">
        <v>1</v>
      </c>
      <c r="B65" s="9">
        <v>41479</v>
      </c>
      <c r="C65" s="25">
        <v>0.28000000000000003</v>
      </c>
      <c r="D65" s="26">
        <v>2.5899999999999999E-3</v>
      </c>
    </row>
    <row r="66" spans="1:4" x14ac:dyDescent="0.3">
      <c r="A66" s="24" t="s">
        <v>1</v>
      </c>
      <c r="B66" s="9">
        <v>41550</v>
      </c>
      <c r="C66" s="25">
        <v>0.34</v>
      </c>
      <c r="D66" s="26">
        <v>2.3E-3</v>
      </c>
    </row>
    <row r="67" spans="1:4" x14ac:dyDescent="0.3">
      <c r="A67" s="24" t="s">
        <v>1</v>
      </c>
      <c r="B67" s="9">
        <v>41655</v>
      </c>
      <c r="C67" s="25">
        <v>0.51</v>
      </c>
      <c r="D67" s="26">
        <v>2.5899999999999999E-3</v>
      </c>
    </row>
    <row r="68" spans="1:4" x14ac:dyDescent="0.3">
      <c r="A68" s="24" t="s">
        <v>1</v>
      </c>
      <c r="B68" s="9">
        <v>41746</v>
      </c>
      <c r="C68" s="25">
        <v>0.22</v>
      </c>
      <c r="D68" s="26">
        <v>2.1299999999999999E-3</v>
      </c>
    </row>
    <row r="69" spans="1:4" x14ac:dyDescent="0.3">
      <c r="A69" s="24" t="s">
        <v>1</v>
      </c>
      <c r="B69" s="9">
        <v>41849</v>
      </c>
      <c r="C69" s="25">
        <v>0.35</v>
      </c>
      <c r="D69" s="26">
        <v>2.0999999999999999E-3</v>
      </c>
    </row>
    <row r="70" spans="1:4" x14ac:dyDescent="0.3">
      <c r="A70" s="24" t="s">
        <v>1</v>
      </c>
      <c r="B70" s="9">
        <v>41921</v>
      </c>
      <c r="C70" s="25">
        <v>0.19</v>
      </c>
      <c r="D70" s="26">
        <v>1.81E-3</v>
      </c>
    </row>
    <row r="71" spans="1:4" x14ac:dyDescent="0.3">
      <c r="A71" s="5" t="s">
        <v>1</v>
      </c>
      <c r="B71" s="6">
        <v>42026</v>
      </c>
      <c r="C71" s="8">
        <v>0.23</v>
      </c>
      <c r="D71" s="8">
        <v>1.7799999999999999E-3</v>
      </c>
    </row>
    <row r="72" spans="1:4" x14ac:dyDescent="0.3">
      <c r="A72" s="27" t="s">
        <v>1</v>
      </c>
      <c r="B72" s="28">
        <v>42110</v>
      </c>
      <c r="C72" s="23">
        <v>0.2</v>
      </c>
      <c r="D72" s="23">
        <v>1.73E-3</v>
      </c>
    </row>
    <row r="73" spans="1:4" x14ac:dyDescent="0.3">
      <c r="A73" s="27" t="s">
        <v>1</v>
      </c>
      <c r="B73" s="28">
        <v>42194</v>
      </c>
      <c r="C73" s="23">
        <v>0.27</v>
      </c>
      <c r="D73" s="23">
        <v>1.64E-3</v>
      </c>
    </row>
    <row r="74" spans="1:4" x14ac:dyDescent="0.3">
      <c r="A74" s="27" t="s">
        <v>1</v>
      </c>
      <c r="B74" s="28">
        <v>42299</v>
      </c>
      <c r="C74" s="23">
        <v>0.14000000000000001</v>
      </c>
      <c r="D74" s="23">
        <v>1.6000000000000001E-3</v>
      </c>
    </row>
    <row r="75" spans="1:4" x14ac:dyDescent="0.3">
      <c r="A75" s="27" t="s">
        <v>1</v>
      </c>
      <c r="B75" s="28">
        <v>42375</v>
      </c>
      <c r="C75" s="23">
        <v>0.17</v>
      </c>
      <c r="D75" s="23">
        <v>1.8E-3</v>
      </c>
    </row>
    <row r="76" spans="1:4" x14ac:dyDescent="0.3">
      <c r="A76" s="5" t="s">
        <v>2</v>
      </c>
      <c r="B76" s="6">
        <v>39105</v>
      </c>
      <c r="C76" s="7">
        <v>0.02</v>
      </c>
      <c r="D76" s="29">
        <v>1.25E-3</v>
      </c>
    </row>
    <row r="77" spans="1:4" x14ac:dyDescent="0.3">
      <c r="A77" s="5" t="s">
        <v>2</v>
      </c>
      <c r="B77" s="6">
        <v>39191</v>
      </c>
      <c r="C77" s="7">
        <v>0.02</v>
      </c>
      <c r="D77" s="29">
        <v>1.0300000000000001E-3</v>
      </c>
    </row>
    <row r="78" spans="1:4" x14ac:dyDescent="0.3">
      <c r="A78" s="5" t="s">
        <v>2</v>
      </c>
      <c r="B78" s="9">
        <v>39281</v>
      </c>
      <c r="C78" s="7">
        <v>0.02</v>
      </c>
      <c r="D78" s="10">
        <v>1.0300000000000001E-3</v>
      </c>
    </row>
    <row r="79" spans="1:4" x14ac:dyDescent="0.3">
      <c r="A79" s="5" t="s">
        <v>2</v>
      </c>
      <c r="B79" s="9">
        <v>39378</v>
      </c>
      <c r="C79" s="7">
        <v>0.02</v>
      </c>
      <c r="D79" s="11">
        <v>1.17E-3</v>
      </c>
    </row>
    <row r="80" spans="1:4" x14ac:dyDescent="0.3">
      <c r="A80" s="5" t="s">
        <v>2</v>
      </c>
      <c r="B80" s="9">
        <v>39463</v>
      </c>
      <c r="C80" s="7">
        <v>0.02</v>
      </c>
      <c r="D80" s="12">
        <v>1.2199999999999999E-3</v>
      </c>
    </row>
    <row r="81" spans="1:4" x14ac:dyDescent="0.3">
      <c r="A81" s="5" t="s">
        <v>2</v>
      </c>
      <c r="B81" s="9">
        <v>39554</v>
      </c>
      <c r="C81" s="7">
        <v>0.02</v>
      </c>
      <c r="D81" s="13">
        <v>1.07E-3</v>
      </c>
    </row>
    <row r="82" spans="1:4" x14ac:dyDescent="0.3">
      <c r="A82" s="5" t="s">
        <v>2</v>
      </c>
      <c r="B82" s="9">
        <v>39645</v>
      </c>
      <c r="C82" s="7">
        <v>0.02</v>
      </c>
      <c r="D82" s="14">
        <v>1.09E-3</v>
      </c>
    </row>
    <row r="83" spans="1:4" x14ac:dyDescent="0.3">
      <c r="A83" s="5" t="s">
        <v>2</v>
      </c>
      <c r="B83" s="9">
        <v>39743</v>
      </c>
      <c r="C83" s="7">
        <v>0.02</v>
      </c>
      <c r="D83" s="14">
        <v>1.2700000000000001E-3</v>
      </c>
    </row>
    <row r="84" spans="1:4" x14ac:dyDescent="0.3">
      <c r="A84" s="5" t="s">
        <v>2</v>
      </c>
      <c r="B84" s="9">
        <v>39833</v>
      </c>
      <c r="C84" s="7">
        <v>0.02</v>
      </c>
      <c r="D84" s="13">
        <v>1.2800000000000001E-3</v>
      </c>
    </row>
    <row r="85" spans="1:4" x14ac:dyDescent="0.3">
      <c r="A85" s="5" t="s">
        <v>2</v>
      </c>
      <c r="B85" s="9">
        <v>39917</v>
      </c>
      <c r="C85" s="7">
        <v>0.02</v>
      </c>
      <c r="D85" s="13">
        <v>1.24E-3</v>
      </c>
    </row>
    <row r="86" spans="1:4" x14ac:dyDescent="0.3">
      <c r="A86" s="5" t="s">
        <v>2</v>
      </c>
      <c r="B86" s="9">
        <v>40008</v>
      </c>
      <c r="C86" s="7">
        <v>0.02</v>
      </c>
      <c r="D86" s="15">
        <v>1E-3</v>
      </c>
    </row>
    <row r="87" spans="1:4" x14ac:dyDescent="0.3">
      <c r="A87" s="5" t="s">
        <v>2</v>
      </c>
      <c r="B87" s="9">
        <v>40115</v>
      </c>
      <c r="C87" s="7">
        <v>0.02</v>
      </c>
      <c r="D87" s="44">
        <v>2.5000000000000001E-2</v>
      </c>
    </row>
    <row r="88" spans="1:4" x14ac:dyDescent="0.3">
      <c r="A88" s="5" t="s">
        <v>2</v>
      </c>
      <c r="B88" s="9">
        <v>40205</v>
      </c>
      <c r="C88" s="7">
        <v>0.02</v>
      </c>
      <c r="D88" s="16">
        <v>2E-3</v>
      </c>
    </row>
    <row r="89" spans="1:4" x14ac:dyDescent="0.3">
      <c r="A89" s="5" t="s">
        <v>2</v>
      </c>
      <c r="B89" s="9">
        <v>40297</v>
      </c>
      <c r="C89" s="7">
        <v>0.02</v>
      </c>
      <c r="D89" s="17">
        <v>1.9E-3</v>
      </c>
    </row>
    <row r="90" spans="1:4" x14ac:dyDescent="0.3">
      <c r="A90" s="5" t="s">
        <v>2</v>
      </c>
      <c r="B90" s="9">
        <v>40386</v>
      </c>
      <c r="C90" s="7">
        <v>0.02</v>
      </c>
      <c r="D90" s="18">
        <v>4.0000000000000002E-4</v>
      </c>
    </row>
    <row r="91" spans="1:4" x14ac:dyDescent="0.3">
      <c r="A91" s="5" t="s">
        <v>2</v>
      </c>
      <c r="B91" s="9">
        <v>40477</v>
      </c>
      <c r="C91" s="7">
        <v>0.02</v>
      </c>
      <c r="D91" s="19">
        <v>4.0000000000000002E-4</v>
      </c>
    </row>
    <row r="92" spans="1:4" x14ac:dyDescent="0.3">
      <c r="A92" s="5" t="s">
        <v>3</v>
      </c>
      <c r="B92" s="9">
        <v>40568</v>
      </c>
      <c r="C92" s="7">
        <v>0.02</v>
      </c>
      <c r="D92" s="22">
        <v>5.9000000000000003E-4</v>
      </c>
    </row>
    <row r="93" spans="1:4" x14ac:dyDescent="0.3">
      <c r="A93" s="5" t="s">
        <v>2</v>
      </c>
      <c r="B93" s="9">
        <v>40647</v>
      </c>
      <c r="C93" s="21">
        <v>0.02</v>
      </c>
      <c r="D93" s="22">
        <v>4.0000000000000001E-3</v>
      </c>
    </row>
    <row r="94" spans="1:4" x14ac:dyDescent="0.3">
      <c r="A94" s="5" t="s">
        <v>2</v>
      </c>
      <c r="B94" s="9">
        <v>40749</v>
      </c>
      <c r="C94" s="21">
        <v>0.02</v>
      </c>
      <c r="D94" s="22">
        <v>1.06E-3</v>
      </c>
    </row>
    <row r="95" spans="1:4" x14ac:dyDescent="0.3">
      <c r="A95" s="5" t="s">
        <v>2</v>
      </c>
      <c r="B95" s="9">
        <v>40820</v>
      </c>
      <c r="C95" s="21">
        <v>0.02</v>
      </c>
      <c r="D95" s="22">
        <v>1.07E-3</v>
      </c>
    </row>
    <row r="96" spans="1:4" x14ac:dyDescent="0.3">
      <c r="A96" s="5" t="s">
        <v>3</v>
      </c>
      <c r="B96" s="9">
        <v>40933</v>
      </c>
      <c r="C96" s="23">
        <v>0.02</v>
      </c>
      <c r="D96" s="43">
        <v>1.06E-3</v>
      </c>
    </row>
    <row r="97" spans="1:4" x14ac:dyDescent="0.3">
      <c r="A97" s="5" t="s">
        <v>2</v>
      </c>
      <c r="B97" s="9">
        <v>41013</v>
      </c>
      <c r="C97" s="23">
        <v>0.02</v>
      </c>
      <c r="D97" s="11">
        <v>1.1000000000000001E-3</v>
      </c>
    </row>
    <row r="98" spans="1:4" x14ac:dyDescent="0.3">
      <c r="A98" s="5" t="s">
        <v>2</v>
      </c>
      <c r="B98" s="9">
        <v>41115</v>
      </c>
      <c r="C98" s="23">
        <v>0.02</v>
      </c>
      <c r="D98" s="11">
        <v>1.1199999999999999E-3</v>
      </c>
    </row>
    <row r="99" spans="1:4" x14ac:dyDescent="0.3">
      <c r="A99" s="5" t="s">
        <v>2</v>
      </c>
      <c r="B99" s="9">
        <v>41186</v>
      </c>
      <c r="C99" s="7">
        <v>0.02</v>
      </c>
      <c r="D99" s="11">
        <v>1.0499999999999999E-3</v>
      </c>
    </row>
    <row r="100" spans="1:4" x14ac:dyDescent="0.3">
      <c r="A100" s="24" t="s">
        <v>2</v>
      </c>
      <c r="B100" s="9">
        <v>41277</v>
      </c>
      <c r="C100" s="7">
        <v>0.02</v>
      </c>
      <c r="D100" s="11">
        <v>3.5999999999999999E-3</v>
      </c>
    </row>
    <row r="101" spans="1:4" x14ac:dyDescent="0.3">
      <c r="A101" s="24" t="s">
        <v>2</v>
      </c>
      <c r="B101" s="9">
        <v>41368</v>
      </c>
      <c r="C101" s="7">
        <v>0.02</v>
      </c>
      <c r="D101" s="11">
        <v>1.0399999999999999E-3</v>
      </c>
    </row>
    <row r="102" spans="1:4" x14ac:dyDescent="0.3">
      <c r="A102" s="24" t="s">
        <v>2</v>
      </c>
      <c r="B102" s="9">
        <v>41479</v>
      </c>
      <c r="C102" s="25">
        <v>0.02</v>
      </c>
      <c r="D102" s="26">
        <v>9.6000000000000002E-4</v>
      </c>
    </row>
    <row r="103" spans="1:4" x14ac:dyDescent="0.3">
      <c r="A103" s="24" t="s">
        <v>2</v>
      </c>
      <c r="B103" s="9">
        <v>41550</v>
      </c>
      <c r="C103" s="25">
        <v>0.02</v>
      </c>
      <c r="D103" s="26">
        <v>9.3999999999999997E-4</v>
      </c>
    </row>
    <row r="104" spans="1:4" x14ac:dyDescent="0.3">
      <c r="A104" s="24" t="s">
        <v>2</v>
      </c>
      <c r="B104" s="9">
        <v>41655</v>
      </c>
      <c r="C104" s="25">
        <v>0.02</v>
      </c>
      <c r="D104" s="26">
        <v>9.3000000000000005E-4</v>
      </c>
    </row>
    <row r="105" spans="1:4" x14ac:dyDescent="0.3">
      <c r="A105" s="24" t="s">
        <v>2</v>
      </c>
      <c r="B105" s="9">
        <v>41746</v>
      </c>
      <c r="C105" s="25">
        <v>0.02</v>
      </c>
      <c r="D105" s="26">
        <v>8.8999999999999995E-4</v>
      </c>
    </row>
    <row r="106" spans="1:4" x14ac:dyDescent="0.3">
      <c r="A106" s="24" t="s">
        <v>2</v>
      </c>
      <c r="B106" s="9">
        <v>41849</v>
      </c>
      <c r="C106" s="25">
        <v>0.02</v>
      </c>
      <c r="D106" s="26">
        <v>9.5E-4</v>
      </c>
    </row>
    <row r="107" spans="1:4" x14ac:dyDescent="0.3">
      <c r="A107" s="24" t="s">
        <v>2</v>
      </c>
      <c r="B107" s="9">
        <v>41921</v>
      </c>
      <c r="C107" s="25">
        <v>0.02</v>
      </c>
      <c r="D107" s="26">
        <v>1.06E-3</v>
      </c>
    </row>
    <row r="108" spans="1:4" x14ac:dyDescent="0.3">
      <c r="A108" s="5" t="s">
        <v>2</v>
      </c>
      <c r="B108" s="6">
        <v>42026</v>
      </c>
      <c r="C108" s="8">
        <v>0.02</v>
      </c>
      <c r="D108" s="8">
        <v>9.7999999999999997E-4</v>
      </c>
    </row>
    <row r="109" spans="1:4" x14ac:dyDescent="0.3">
      <c r="A109" s="27" t="s">
        <v>2</v>
      </c>
      <c r="B109" s="28">
        <v>42110</v>
      </c>
      <c r="C109" s="8">
        <v>0.02</v>
      </c>
      <c r="D109" s="23">
        <v>8.8000000000000003E-4</v>
      </c>
    </row>
    <row r="110" spans="1:4" x14ac:dyDescent="0.3">
      <c r="A110" s="27" t="s">
        <v>2</v>
      </c>
      <c r="B110" s="28">
        <v>42194</v>
      </c>
      <c r="C110" s="8">
        <v>0.02</v>
      </c>
      <c r="D110" s="23">
        <v>8.7000000000000001E-4</v>
      </c>
    </row>
    <row r="111" spans="1:4" x14ac:dyDescent="0.3">
      <c r="A111" s="27" t="s">
        <v>2</v>
      </c>
      <c r="B111" s="28">
        <v>42299</v>
      </c>
      <c r="C111" s="8">
        <v>0.02</v>
      </c>
      <c r="D111" s="23">
        <v>1E-3</v>
      </c>
    </row>
    <row r="112" spans="1:4" x14ac:dyDescent="0.3">
      <c r="A112" s="27" t="s">
        <v>2</v>
      </c>
      <c r="B112" s="28">
        <v>42375</v>
      </c>
      <c r="C112" s="8">
        <v>0.02</v>
      </c>
      <c r="D112" s="23">
        <v>1E-3</v>
      </c>
    </row>
    <row r="113" spans="1:4" x14ac:dyDescent="0.3">
      <c r="A113" s="5" t="s">
        <v>4</v>
      </c>
      <c r="B113" s="6">
        <v>39105</v>
      </c>
      <c r="C113" s="29">
        <v>0.48499999999999999</v>
      </c>
      <c r="D113" s="29">
        <v>1.8799999999999999E-3</v>
      </c>
    </row>
    <row r="114" spans="1:4" x14ac:dyDescent="0.3">
      <c r="A114" s="5" t="s">
        <v>4</v>
      </c>
      <c r="B114" s="6">
        <v>39191</v>
      </c>
      <c r="C114" s="29">
        <v>0.53100000000000003</v>
      </c>
      <c r="D114" s="29">
        <v>1.64E-3</v>
      </c>
    </row>
    <row r="115" spans="1:4" x14ac:dyDescent="0.3">
      <c r="A115" s="5" t="s">
        <v>4</v>
      </c>
      <c r="B115" s="9">
        <v>39281</v>
      </c>
      <c r="C115" s="45">
        <v>0.77100000000000002</v>
      </c>
      <c r="D115" s="10">
        <v>1.67E-3</v>
      </c>
    </row>
    <row r="116" spans="1:4" x14ac:dyDescent="0.3">
      <c r="A116" s="5" t="s">
        <v>4</v>
      </c>
      <c r="B116" s="9">
        <v>39378</v>
      </c>
      <c r="C116" s="45">
        <v>0.81399999999999995</v>
      </c>
      <c r="D116" s="11">
        <v>1.8E-3</v>
      </c>
    </row>
    <row r="117" spans="1:4" x14ac:dyDescent="0.3">
      <c r="A117" s="5" t="s">
        <v>4</v>
      </c>
      <c r="B117" s="9">
        <v>39463</v>
      </c>
      <c r="C117" s="45">
        <v>0.42</v>
      </c>
      <c r="D117" s="12">
        <v>1.5900000000000001E-3</v>
      </c>
    </row>
    <row r="118" spans="1:4" x14ac:dyDescent="0.3">
      <c r="A118" s="5" t="s">
        <v>4</v>
      </c>
      <c r="B118" s="9">
        <v>39554</v>
      </c>
      <c r="C118" s="45">
        <v>0.37</v>
      </c>
      <c r="D118" s="13">
        <v>1.67E-3</v>
      </c>
    </row>
    <row r="119" spans="1:4" x14ac:dyDescent="0.3">
      <c r="A119" s="5" t="s">
        <v>4</v>
      </c>
      <c r="B119" s="9">
        <v>39645</v>
      </c>
      <c r="C119" s="45">
        <v>0.42</v>
      </c>
      <c r="D119" s="14">
        <v>1.6900000000000001E-3</v>
      </c>
    </row>
    <row r="120" spans="1:4" x14ac:dyDescent="0.3">
      <c r="A120" s="5" t="s">
        <v>4</v>
      </c>
      <c r="B120" s="9">
        <v>39743</v>
      </c>
      <c r="C120" s="45">
        <v>0.57999999999999996</v>
      </c>
      <c r="D120" s="14">
        <v>2.1700000000000001E-3</v>
      </c>
    </row>
    <row r="121" spans="1:4" x14ac:dyDescent="0.3">
      <c r="A121" s="5" t="s">
        <v>4</v>
      </c>
      <c r="B121" s="9">
        <v>39833</v>
      </c>
      <c r="C121" s="45">
        <v>0.38</v>
      </c>
      <c r="D121" s="13">
        <v>1.72E-3</v>
      </c>
    </row>
    <row r="122" spans="1:4" x14ac:dyDescent="0.3">
      <c r="A122" s="5" t="s">
        <v>4</v>
      </c>
      <c r="B122" s="9">
        <v>39917</v>
      </c>
      <c r="C122" s="45">
        <v>0.42</v>
      </c>
      <c r="D122" s="13">
        <v>1.92E-3</v>
      </c>
    </row>
    <row r="123" spans="1:4" x14ac:dyDescent="0.3">
      <c r="A123" s="5" t="s">
        <v>4</v>
      </c>
      <c r="B123" s="9">
        <v>40008</v>
      </c>
      <c r="C123" s="45">
        <v>0.45</v>
      </c>
      <c r="D123" s="15">
        <v>1E-3</v>
      </c>
    </row>
    <row r="124" spans="1:4" x14ac:dyDescent="0.3">
      <c r="A124" s="5" t="s">
        <v>4</v>
      </c>
      <c r="B124" s="9">
        <v>40115</v>
      </c>
      <c r="C124" s="45">
        <v>0.68</v>
      </c>
      <c r="D124" s="14">
        <v>2.8999999999999998E-3</v>
      </c>
    </row>
    <row r="125" spans="1:4" x14ac:dyDescent="0.3">
      <c r="A125" s="5" t="s">
        <v>4</v>
      </c>
      <c r="B125" s="9">
        <v>40205</v>
      </c>
      <c r="C125" s="45">
        <v>0.28999999999999998</v>
      </c>
      <c r="D125" s="16">
        <v>2E-3</v>
      </c>
    </row>
    <row r="126" spans="1:4" x14ac:dyDescent="0.3">
      <c r="A126" s="5" t="s">
        <v>4</v>
      </c>
      <c r="B126" s="9">
        <v>40297</v>
      </c>
      <c r="C126" s="45">
        <v>0.26</v>
      </c>
      <c r="D126" s="17">
        <v>2.8E-3</v>
      </c>
    </row>
    <row r="127" spans="1:4" x14ac:dyDescent="0.3">
      <c r="A127" s="5" t="s">
        <v>4</v>
      </c>
      <c r="B127" s="9">
        <v>40386</v>
      </c>
      <c r="C127" s="45">
        <v>0.4</v>
      </c>
      <c r="D127" s="18">
        <v>4.8999999999999998E-4</v>
      </c>
    </row>
    <row r="128" spans="1:4" x14ac:dyDescent="0.3">
      <c r="A128" s="5" t="s">
        <v>4</v>
      </c>
      <c r="B128" s="9">
        <v>40477</v>
      </c>
      <c r="C128" s="45">
        <v>0.5</v>
      </c>
      <c r="D128" s="19">
        <v>4.0000000000000002E-4</v>
      </c>
    </row>
    <row r="129" spans="1:4" x14ac:dyDescent="0.3">
      <c r="A129" s="5" t="s">
        <v>4</v>
      </c>
      <c r="B129" s="9">
        <v>40568</v>
      </c>
      <c r="C129" s="7">
        <v>0.21</v>
      </c>
      <c r="D129" s="20">
        <v>1.9E-3</v>
      </c>
    </row>
    <row r="130" spans="1:4" x14ac:dyDescent="0.3">
      <c r="A130" s="5" t="s">
        <v>4</v>
      </c>
      <c r="B130" s="9">
        <v>40647</v>
      </c>
      <c r="C130" s="21">
        <v>0.16</v>
      </c>
      <c r="D130" s="22">
        <v>4.0000000000000001E-3</v>
      </c>
    </row>
    <row r="131" spans="1:4" x14ac:dyDescent="0.3">
      <c r="A131" s="5" t="s">
        <v>4</v>
      </c>
      <c r="B131" s="9">
        <v>40749</v>
      </c>
      <c r="C131" s="21">
        <v>0.2</v>
      </c>
      <c r="D131" s="22">
        <v>1.8E-3</v>
      </c>
    </row>
    <row r="132" spans="1:4" x14ac:dyDescent="0.3">
      <c r="A132" s="5" t="s">
        <v>4</v>
      </c>
      <c r="B132" s="9">
        <v>40820</v>
      </c>
      <c r="C132" s="21">
        <v>0.24</v>
      </c>
      <c r="D132" s="22">
        <v>2.2000000000000001E-3</v>
      </c>
    </row>
    <row r="133" spans="1:4" x14ac:dyDescent="0.3">
      <c r="A133" s="5" t="s">
        <v>4</v>
      </c>
      <c r="B133" s="9">
        <v>40933</v>
      </c>
      <c r="C133" s="23">
        <v>0.19</v>
      </c>
      <c r="D133" s="43">
        <v>2.2200000000000002E-3</v>
      </c>
    </row>
    <row r="134" spans="1:4" x14ac:dyDescent="0.3">
      <c r="A134" s="5" t="s">
        <v>4</v>
      </c>
      <c r="B134" s="9">
        <v>41013</v>
      </c>
      <c r="C134" s="23">
        <v>0.13</v>
      </c>
      <c r="D134" s="11">
        <v>2.0999999999999999E-3</v>
      </c>
    </row>
    <row r="135" spans="1:4" x14ac:dyDescent="0.3">
      <c r="A135" s="5" t="s">
        <v>4</v>
      </c>
      <c r="B135" s="9">
        <v>41115</v>
      </c>
      <c r="C135" s="23">
        <v>0.15</v>
      </c>
      <c r="D135" s="11">
        <v>2.5000000000000001E-3</v>
      </c>
    </row>
    <row r="136" spans="1:4" x14ac:dyDescent="0.3">
      <c r="A136" s="5" t="s">
        <v>4</v>
      </c>
      <c r="B136" s="9">
        <v>41186</v>
      </c>
      <c r="C136" s="23">
        <v>0.34</v>
      </c>
      <c r="D136" s="11">
        <v>2.0500000000000002E-3</v>
      </c>
    </row>
    <row r="137" spans="1:4" x14ac:dyDescent="0.3">
      <c r="A137" s="24" t="s">
        <v>4</v>
      </c>
      <c r="B137" s="9">
        <v>41277</v>
      </c>
      <c r="C137" s="46">
        <v>0.11</v>
      </c>
      <c r="D137" s="46">
        <v>2.1199999999999999E-3</v>
      </c>
    </row>
    <row r="138" spans="1:4" x14ac:dyDescent="0.3">
      <c r="A138" s="24" t="s">
        <v>4</v>
      </c>
      <c r="B138" s="9">
        <v>41368</v>
      </c>
      <c r="C138" s="46">
        <v>0.16</v>
      </c>
      <c r="D138" s="46">
        <v>1.92E-3</v>
      </c>
    </row>
    <row r="139" spans="1:4" x14ac:dyDescent="0.3">
      <c r="A139" s="24" t="s">
        <v>4</v>
      </c>
      <c r="B139" s="9">
        <v>41479</v>
      </c>
      <c r="C139" s="47">
        <v>0.16</v>
      </c>
      <c r="D139" s="26">
        <v>1.91E-3</v>
      </c>
    </row>
    <row r="140" spans="1:4" x14ac:dyDescent="0.3">
      <c r="A140" s="24" t="s">
        <v>4</v>
      </c>
      <c r="B140" s="9">
        <v>41550</v>
      </c>
      <c r="C140" s="47">
        <v>0.23</v>
      </c>
      <c r="D140" s="26">
        <v>2.2000000000000001E-3</v>
      </c>
    </row>
    <row r="141" spans="1:4" x14ac:dyDescent="0.3">
      <c r="A141" s="24" t="s">
        <v>4</v>
      </c>
      <c r="B141" s="9">
        <v>41655</v>
      </c>
      <c r="C141" s="47">
        <v>0.22</v>
      </c>
      <c r="D141" s="26">
        <v>2.0100000000000001E-3</v>
      </c>
    </row>
    <row r="142" spans="1:4" x14ac:dyDescent="0.3">
      <c r="A142" s="24" t="s">
        <v>4</v>
      </c>
      <c r="B142" s="9">
        <v>41746</v>
      </c>
      <c r="C142" s="47">
        <v>8.8999999999999996E-2</v>
      </c>
      <c r="D142" s="26">
        <v>2.0500000000000002E-3</v>
      </c>
    </row>
    <row r="143" spans="1:4" x14ac:dyDescent="0.3">
      <c r="A143" s="24" t="s">
        <v>4</v>
      </c>
      <c r="B143" s="9">
        <v>41849</v>
      </c>
      <c r="C143" s="47">
        <v>0.28000000000000003</v>
      </c>
      <c r="D143" s="26">
        <v>2.1900000000000001E-3</v>
      </c>
    </row>
    <row r="144" spans="1:4" x14ac:dyDescent="0.3">
      <c r="A144" s="24" t="s">
        <v>4</v>
      </c>
      <c r="B144" s="9">
        <v>41920</v>
      </c>
      <c r="C144" s="47">
        <v>0.23</v>
      </c>
      <c r="D144" s="26">
        <v>2.2899999999999999E-3</v>
      </c>
    </row>
    <row r="145" spans="1:4" x14ac:dyDescent="0.3">
      <c r="A145" s="27" t="s">
        <v>4</v>
      </c>
      <c r="B145" s="28">
        <v>42025</v>
      </c>
      <c r="C145" s="23">
        <v>9.4E-2</v>
      </c>
      <c r="D145" s="23">
        <v>2.3600000000000001E-3</v>
      </c>
    </row>
    <row r="146" spans="1:4" x14ac:dyDescent="0.3">
      <c r="A146" s="27" t="s">
        <v>4</v>
      </c>
      <c r="B146" s="28">
        <v>42110</v>
      </c>
      <c r="C146" s="8">
        <v>8.3000000000000004E-2</v>
      </c>
      <c r="D146" s="8">
        <v>2.2699999999999999E-3</v>
      </c>
    </row>
    <row r="147" spans="1:4" x14ac:dyDescent="0.3">
      <c r="A147" s="27" t="s">
        <v>4</v>
      </c>
      <c r="B147" s="28">
        <v>42194</v>
      </c>
      <c r="C147" s="8">
        <v>0.19</v>
      </c>
      <c r="D147" s="8">
        <v>2.16E-3</v>
      </c>
    </row>
    <row r="148" spans="1:4" x14ac:dyDescent="0.3">
      <c r="A148" s="27" t="s">
        <v>4</v>
      </c>
      <c r="B148" s="28">
        <v>42299</v>
      </c>
      <c r="C148" s="8">
        <v>0.39</v>
      </c>
      <c r="D148" s="8">
        <v>2.2000000000000001E-3</v>
      </c>
    </row>
    <row r="149" spans="1:4" x14ac:dyDescent="0.3">
      <c r="A149" s="27" t="s">
        <v>4</v>
      </c>
      <c r="B149" s="28">
        <v>42375</v>
      </c>
      <c r="C149" s="8">
        <v>0.13</v>
      </c>
      <c r="D149" s="8">
        <v>2.3999999999999998E-3</v>
      </c>
    </row>
    <row r="150" spans="1:4" x14ac:dyDescent="0.3">
      <c r="A150" s="5" t="s">
        <v>5</v>
      </c>
      <c r="B150" s="6">
        <v>39105</v>
      </c>
      <c r="C150" s="7">
        <v>0.02</v>
      </c>
      <c r="D150" s="29">
        <v>2.9499999999999999E-3</v>
      </c>
    </row>
    <row r="151" spans="1:4" x14ac:dyDescent="0.3">
      <c r="A151" s="5" t="s">
        <v>5</v>
      </c>
      <c r="B151" s="6">
        <v>39191</v>
      </c>
      <c r="C151" s="7">
        <v>0.02</v>
      </c>
      <c r="D151" s="29">
        <v>2.8900000000000002E-3</v>
      </c>
    </row>
    <row r="152" spans="1:4" x14ac:dyDescent="0.3">
      <c r="A152" s="5" t="s">
        <v>5</v>
      </c>
      <c r="B152" s="9">
        <v>39281</v>
      </c>
      <c r="C152" s="7">
        <v>0.02</v>
      </c>
      <c r="D152" s="10">
        <v>2.8500000000000001E-3</v>
      </c>
    </row>
    <row r="153" spans="1:4" x14ac:dyDescent="0.3">
      <c r="A153" s="5" t="s">
        <v>5</v>
      </c>
      <c r="B153" s="9">
        <v>39378</v>
      </c>
      <c r="C153" s="7">
        <v>0.02</v>
      </c>
      <c r="D153" s="11">
        <v>3.0300000000000001E-3</v>
      </c>
    </row>
    <row r="154" spans="1:4" x14ac:dyDescent="0.3">
      <c r="A154" s="5" t="s">
        <v>5</v>
      </c>
      <c r="B154" s="9">
        <v>39463</v>
      </c>
      <c r="C154" s="7">
        <v>0.02</v>
      </c>
      <c r="D154" s="12">
        <v>2.8999999999999998E-3</v>
      </c>
    </row>
    <row r="155" spans="1:4" x14ac:dyDescent="0.3">
      <c r="A155" s="5" t="s">
        <v>5</v>
      </c>
      <c r="B155" s="9">
        <v>39554</v>
      </c>
      <c r="C155" s="7">
        <v>0.02</v>
      </c>
      <c r="D155" s="13">
        <v>3.2000000000000002E-3</v>
      </c>
    </row>
    <row r="156" spans="1:4" x14ac:dyDescent="0.3">
      <c r="A156" s="5" t="s">
        <v>5</v>
      </c>
      <c r="B156" s="9">
        <v>39645</v>
      </c>
      <c r="C156" s="7">
        <v>0.02</v>
      </c>
      <c r="D156" s="14">
        <v>2.99E-3</v>
      </c>
    </row>
    <row r="157" spans="1:4" x14ac:dyDescent="0.3">
      <c r="A157" s="5" t="s">
        <v>5</v>
      </c>
      <c r="B157" s="9">
        <v>39743</v>
      </c>
      <c r="C157" s="7">
        <v>0.02</v>
      </c>
      <c r="D157" s="14">
        <v>3.4199999999999999E-3</v>
      </c>
    </row>
    <row r="158" spans="1:4" x14ac:dyDescent="0.3">
      <c r="A158" s="5" t="s">
        <v>5</v>
      </c>
      <c r="B158" s="9">
        <v>39833</v>
      </c>
      <c r="C158" s="7">
        <v>0.02</v>
      </c>
      <c r="D158" s="13">
        <v>3.0999999999999999E-3</v>
      </c>
    </row>
    <row r="159" spans="1:4" x14ac:dyDescent="0.3">
      <c r="A159" s="5" t="s">
        <v>5</v>
      </c>
      <c r="B159" s="9">
        <v>39917</v>
      </c>
      <c r="C159" s="7">
        <v>0.02</v>
      </c>
      <c r="D159" s="13">
        <v>3.3300000000000001E-3</v>
      </c>
    </row>
    <row r="160" spans="1:4" x14ac:dyDescent="0.3">
      <c r="A160" s="5" t="s">
        <v>5</v>
      </c>
      <c r="B160" s="9">
        <v>40008</v>
      </c>
      <c r="C160" s="7">
        <v>0.02</v>
      </c>
      <c r="D160" s="15">
        <v>4.1999999999999997E-3</v>
      </c>
    </row>
    <row r="161" spans="1:4" x14ac:dyDescent="0.3">
      <c r="A161" s="5" t="s">
        <v>5</v>
      </c>
      <c r="B161" s="9">
        <v>40115</v>
      </c>
      <c r="C161" s="7">
        <v>0.02</v>
      </c>
      <c r="D161" s="14">
        <v>3.7000000000000002E-3</v>
      </c>
    </row>
    <row r="162" spans="1:4" x14ac:dyDescent="0.3">
      <c r="A162" s="5" t="s">
        <v>5</v>
      </c>
      <c r="B162" s="9">
        <v>40205</v>
      </c>
      <c r="C162" s="7">
        <v>0.02</v>
      </c>
      <c r="D162" s="16">
        <v>2E-3</v>
      </c>
    </row>
    <row r="163" spans="1:4" x14ac:dyDescent="0.3">
      <c r="A163" s="5" t="s">
        <v>5</v>
      </c>
      <c r="B163" s="9">
        <v>40297</v>
      </c>
      <c r="C163" s="7">
        <v>0.02</v>
      </c>
      <c r="D163" s="17">
        <v>3.8999999999999998E-3</v>
      </c>
    </row>
    <row r="164" spans="1:4" x14ac:dyDescent="0.3">
      <c r="A164" s="5" t="s">
        <v>5</v>
      </c>
      <c r="B164" s="9">
        <v>40386</v>
      </c>
      <c r="C164" s="7">
        <v>0.02</v>
      </c>
      <c r="D164" s="18">
        <v>1.2999999999999999E-3</v>
      </c>
    </row>
    <row r="165" spans="1:4" x14ac:dyDescent="0.3">
      <c r="A165" s="5" t="s">
        <v>5</v>
      </c>
      <c r="B165" s="9">
        <v>40477</v>
      </c>
      <c r="C165" s="7">
        <v>0.02</v>
      </c>
      <c r="D165" s="19">
        <v>1.4E-3</v>
      </c>
    </row>
    <row r="166" spans="1:4" x14ac:dyDescent="0.3">
      <c r="A166" s="5" t="s">
        <v>5</v>
      </c>
      <c r="B166" s="9">
        <v>40568</v>
      </c>
      <c r="C166" s="7">
        <v>0.02</v>
      </c>
      <c r="D166" s="20">
        <v>3.0999999999999999E-3</v>
      </c>
    </row>
    <row r="167" spans="1:4" x14ac:dyDescent="0.3">
      <c r="A167" s="5" t="s">
        <v>5</v>
      </c>
      <c r="B167" s="9">
        <v>40647</v>
      </c>
      <c r="C167" s="21">
        <v>0.02</v>
      </c>
      <c r="D167" s="22">
        <v>1.1000000000000001E-3</v>
      </c>
    </row>
    <row r="168" spans="1:4" x14ac:dyDescent="0.3">
      <c r="A168" s="5" t="s">
        <v>5</v>
      </c>
      <c r="B168" s="9">
        <v>40749</v>
      </c>
      <c r="C168" s="21">
        <v>8.2000000000000007E-3</v>
      </c>
      <c r="D168" s="22">
        <v>3.0000000000000001E-3</v>
      </c>
    </row>
    <row r="169" spans="1:4" x14ac:dyDescent="0.3">
      <c r="A169" s="5" t="s">
        <v>5</v>
      </c>
      <c r="B169" s="9">
        <v>40820</v>
      </c>
      <c r="C169" s="21">
        <v>0.02</v>
      </c>
      <c r="D169" s="22">
        <v>3.2000000000000002E-3</v>
      </c>
    </row>
    <row r="170" spans="1:4" x14ac:dyDescent="0.3">
      <c r="A170" s="5" t="s">
        <v>5</v>
      </c>
      <c r="B170" s="9">
        <v>40933</v>
      </c>
      <c r="C170" s="23">
        <v>0.02</v>
      </c>
      <c r="D170" s="43">
        <v>2.9299999999999999E-3</v>
      </c>
    </row>
    <row r="171" spans="1:4" x14ac:dyDescent="0.3">
      <c r="A171" s="5" t="s">
        <v>5</v>
      </c>
      <c r="B171" s="9">
        <v>41013</v>
      </c>
      <c r="C171" s="23">
        <v>1.6E-2</v>
      </c>
      <c r="D171" s="11">
        <v>3.0699999999999998E-3</v>
      </c>
    </row>
    <row r="172" spans="1:4" x14ac:dyDescent="0.3">
      <c r="A172" s="5" t="s">
        <v>5</v>
      </c>
      <c r="B172" s="9">
        <v>41115</v>
      </c>
      <c r="C172" s="23">
        <v>4.8999999999999998E-3</v>
      </c>
      <c r="D172" s="11">
        <v>3.3999999999999998E-3</v>
      </c>
    </row>
    <row r="173" spans="1:4" x14ac:dyDescent="0.3">
      <c r="A173" s="5" t="s">
        <v>5</v>
      </c>
      <c r="B173" s="9">
        <v>41186</v>
      </c>
      <c r="C173" s="7">
        <v>0.02</v>
      </c>
      <c r="D173" s="11">
        <v>3.16E-3</v>
      </c>
    </row>
    <row r="174" spans="1:4" x14ac:dyDescent="0.3">
      <c r="A174" s="24" t="s">
        <v>5</v>
      </c>
      <c r="B174" s="9">
        <v>41277</v>
      </c>
      <c r="C174" s="7">
        <v>0.02</v>
      </c>
      <c r="D174" s="46">
        <v>3.3999999999999998E-3</v>
      </c>
    </row>
    <row r="175" spans="1:4" x14ac:dyDescent="0.3">
      <c r="A175" s="24" t="s">
        <v>5</v>
      </c>
      <c r="B175" s="9">
        <v>41368</v>
      </c>
      <c r="C175" s="7">
        <v>0.02</v>
      </c>
      <c r="D175" s="46">
        <v>3.4199999999999999E-3</v>
      </c>
    </row>
    <row r="176" spans="1:4" x14ac:dyDescent="0.3">
      <c r="A176" s="24" t="s">
        <v>5</v>
      </c>
      <c r="B176" s="9">
        <v>41479</v>
      </c>
      <c r="C176" s="25">
        <v>0.02</v>
      </c>
      <c r="D176" s="26">
        <v>3.3E-3</v>
      </c>
    </row>
    <row r="177" spans="1:4" x14ac:dyDescent="0.3">
      <c r="A177" s="24" t="s">
        <v>5</v>
      </c>
      <c r="B177" s="9">
        <v>41550</v>
      </c>
      <c r="C177" s="25">
        <v>0.02</v>
      </c>
      <c r="D177" s="26">
        <v>3.0100000000000001E-3</v>
      </c>
    </row>
    <row r="178" spans="1:4" x14ac:dyDescent="0.3">
      <c r="A178" s="24" t="s">
        <v>5</v>
      </c>
      <c r="B178" s="9">
        <v>41655</v>
      </c>
      <c r="C178" s="25">
        <v>0.02</v>
      </c>
      <c r="D178" s="26">
        <v>3.0799999999999998E-3</v>
      </c>
    </row>
    <row r="179" spans="1:4" x14ac:dyDescent="0.3">
      <c r="A179" s="24" t="s">
        <v>5</v>
      </c>
      <c r="B179" s="9">
        <v>41746</v>
      </c>
      <c r="C179" s="25">
        <v>0.02</v>
      </c>
      <c r="D179" s="26">
        <v>3.0100000000000001E-3</v>
      </c>
    </row>
    <row r="180" spans="1:4" x14ac:dyDescent="0.3">
      <c r="A180" s="24" t="s">
        <v>5</v>
      </c>
      <c r="B180" s="9">
        <v>41849</v>
      </c>
      <c r="C180" s="25">
        <v>0.02</v>
      </c>
      <c r="D180" s="26">
        <v>3.5300000000000002E-3</v>
      </c>
    </row>
    <row r="181" spans="1:4" x14ac:dyDescent="0.3">
      <c r="A181" s="24" t="s">
        <v>5</v>
      </c>
      <c r="B181" s="9">
        <v>41920</v>
      </c>
      <c r="C181" s="25">
        <v>0.02</v>
      </c>
      <c r="D181" s="26">
        <v>3.46E-3</v>
      </c>
    </row>
    <row r="182" spans="1:4" x14ac:dyDescent="0.3">
      <c r="A182" s="27" t="s">
        <v>5</v>
      </c>
      <c r="B182" s="28">
        <v>42025</v>
      </c>
      <c r="C182" s="23">
        <v>0.02</v>
      </c>
      <c r="D182" s="23">
        <v>3.5300000000000002E-3</v>
      </c>
    </row>
    <row r="183" spans="1:4" x14ac:dyDescent="0.3">
      <c r="A183" s="5" t="s">
        <v>5</v>
      </c>
      <c r="B183" s="6">
        <v>42110</v>
      </c>
      <c r="C183" s="8">
        <v>0.02</v>
      </c>
      <c r="D183" s="8">
        <v>3.31E-3</v>
      </c>
    </row>
    <row r="184" spans="1:4" x14ac:dyDescent="0.3">
      <c r="A184" s="27" t="s">
        <v>5</v>
      </c>
      <c r="B184" s="28">
        <v>42194</v>
      </c>
      <c r="C184" s="8">
        <v>0.02</v>
      </c>
      <c r="D184" s="8">
        <v>3.2699999999999999E-3</v>
      </c>
    </row>
    <row r="185" spans="1:4" x14ac:dyDescent="0.3">
      <c r="A185" s="27" t="s">
        <v>5</v>
      </c>
      <c r="B185" s="28">
        <v>42299</v>
      </c>
      <c r="C185" s="8">
        <v>0.02</v>
      </c>
      <c r="D185" s="8">
        <v>3.8E-3</v>
      </c>
    </row>
    <row r="186" spans="1:4" x14ac:dyDescent="0.3">
      <c r="A186" s="27" t="s">
        <v>5</v>
      </c>
      <c r="B186" s="28">
        <v>42385</v>
      </c>
      <c r="C186" s="8">
        <v>0.02</v>
      </c>
      <c r="D186" s="8">
        <v>3.7000000000000002E-3</v>
      </c>
    </row>
    <row r="187" spans="1:4" x14ac:dyDescent="0.3">
      <c r="A187" s="5" t="s">
        <v>6</v>
      </c>
      <c r="B187" s="6">
        <v>39105</v>
      </c>
      <c r="C187" s="29">
        <v>0.65200000000000002</v>
      </c>
      <c r="D187" s="48">
        <v>2.7799999999999998E-2</v>
      </c>
    </row>
    <row r="188" spans="1:4" x14ac:dyDescent="0.3">
      <c r="A188" s="5" t="s">
        <v>6</v>
      </c>
      <c r="B188" s="6">
        <v>39191</v>
      </c>
      <c r="C188" s="30">
        <v>0.77</v>
      </c>
      <c r="D188" s="48">
        <v>2.7E-2</v>
      </c>
    </row>
    <row r="189" spans="1:4" x14ac:dyDescent="0.3">
      <c r="A189" s="5" t="s">
        <v>6</v>
      </c>
      <c r="B189" s="9">
        <v>39281</v>
      </c>
      <c r="C189" s="45">
        <v>0.91400000000000003</v>
      </c>
      <c r="D189" s="49">
        <v>2.81E-2</v>
      </c>
    </row>
    <row r="190" spans="1:4" x14ac:dyDescent="0.3">
      <c r="A190" s="5" t="s">
        <v>6</v>
      </c>
      <c r="B190" s="9">
        <v>39378</v>
      </c>
      <c r="C190" s="45">
        <v>0.63900000000000001</v>
      </c>
      <c r="D190" s="50">
        <v>2.75E-2</v>
      </c>
    </row>
    <row r="191" spans="1:4" x14ac:dyDescent="0.3">
      <c r="A191" s="5" t="s">
        <v>6</v>
      </c>
      <c r="B191" s="9">
        <v>39463</v>
      </c>
      <c r="C191" s="45">
        <v>0.64</v>
      </c>
      <c r="D191" s="51">
        <v>2.2599999999999999E-2</v>
      </c>
    </row>
    <row r="192" spans="1:4" x14ac:dyDescent="0.3">
      <c r="A192" s="5" t="s">
        <v>6</v>
      </c>
      <c r="B192" s="9">
        <v>39554</v>
      </c>
      <c r="C192" s="45">
        <v>0.81</v>
      </c>
      <c r="D192" s="13">
        <v>2.6599999999999999E-2</v>
      </c>
    </row>
    <row r="193" spans="1:4" x14ac:dyDescent="0.3">
      <c r="A193" s="5" t="s">
        <v>6</v>
      </c>
      <c r="B193" s="9">
        <v>39645</v>
      </c>
      <c r="C193" s="45">
        <v>0.56999999999999995</v>
      </c>
      <c r="D193" s="14">
        <v>2.3300000000000001E-2</v>
      </c>
    </row>
    <row r="194" spans="1:4" x14ac:dyDescent="0.3">
      <c r="A194" s="5" t="s">
        <v>6</v>
      </c>
      <c r="B194" s="9">
        <v>39743</v>
      </c>
      <c r="C194" s="45">
        <v>0.4</v>
      </c>
      <c r="D194" s="14">
        <v>0.03</v>
      </c>
    </row>
    <row r="195" spans="1:4" x14ac:dyDescent="0.3">
      <c r="A195" s="5" t="s">
        <v>6</v>
      </c>
      <c r="B195" s="9">
        <v>39833</v>
      </c>
      <c r="C195" s="45">
        <v>0.33</v>
      </c>
      <c r="D195" s="13">
        <v>2.5000000000000001E-2</v>
      </c>
    </row>
    <row r="196" spans="1:4" x14ac:dyDescent="0.3">
      <c r="A196" s="5" t="s">
        <v>6</v>
      </c>
      <c r="B196" s="9">
        <v>39917</v>
      </c>
      <c r="C196" s="45">
        <v>0.34</v>
      </c>
      <c r="D196" s="13">
        <v>2.4500000000000001E-2</v>
      </c>
    </row>
    <row r="197" spans="1:4" x14ac:dyDescent="0.3">
      <c r="A197" s="5" t="s">
        <v>6</v>
      </c>
      <c r="B197" s="9">
        <v>40008</v>
      </c>
      <c r="C197" s="45">
        <v>0.14000000000000001</v>
      </c>
      <c r="D197" s="15">
        <v>2.5000000000000001E-2</v>
      </c>
    </row>
    <row r="198" spans="1:4" x14ac:dyDescent="0.3">
      <c r="A198" s="5" t="s">
        <v>6</v>
      </c>
      <c r="B198" s="9">
        <v>40115</v>
      </c>
      <c r="C198" s="45">
        <v>0.34</v>
      </c>
      <c r="D198" s="44">
        <v>4.8999999999999998E-3</v>
      </c>
    </row>
    <row r="199" spans="1:4" x14ac:dyDescent="0.3">
      <c r="A199" s="5" t="s">
        <v>6</v>
      </c>
      <c r="B199" s="9">
        <v>40205</v>
      </c>
      <c r="C199" s="45">
        <v>0.3</v>
      </c>
      <c r="D199" s="16">
        <v>0.02</v>
      </c>
    </row>
    <row r="200" spans="1:4" x14ac:dyDescent="0.3">
      <c r="A200" s="5" t="s">
        <v>6</v>
      </c>
      <c r="B200" s="9">
        <v>40297</v>
      </c>
      <c r="C200" s="45">
        <v>0.27</v>
      </c>
      <c r="D200" s="17">
        <v>2.3E-2</v>
      </c>
    </row>
    <row r="201" spans="1:4" x14ac:dyDescent="0.3">
      <c r="A201" s="5" t="s">
        <v>6</v>
      </c>
      <c r="B201" s="9">
        <v>40386</v>
      </c>
      <c r="C201" s="45">
        <v>0.35</v>
      </c>
      <c r="D201" s="18">
        <v>3.3000000000000002E-2</v>
      </c>
    </row>
    <row r="202" spans="1:4" x14ac:dyDescent="0.3">
      <c r="A202" s="5" t="s">
        <v>6</v>
      </c>
      <c r="B202" s="9">
        <v>40477</v>
      </c>
      <c r="C202" s="45">
        <v>0.38</v>
      </c>
      <c r="D202" s="19">
        <v>2.3E-2</v>
      </c>
    </row>
    <row r="203" spans="1:4" x14ac:dyDescent="0.3">
      <c r="A203" s="5" t="s">
        <v>6</v>
      </c>
      <c r="B203" s="9">
        <v>40568</v>
      </c>
      <c r="C203" s="7">
        <v>0.45</v>
      </c>
      <c r="D203" s="52">
        <v>2.5999999999999999E-2</v>
      </c>
    </row>
    <row r="204" spans="1:4" x14ac:dyDescent="0.3">
      <c r="A204" s="5" t="s">
        <v>6</v>
      </c>
      <c r="B204" s="9">
        <v>40647</v>
      </c>
      <c r="C204" s="21">
        <v>0.32</v>
      </c>
      <c r="D204" s="22">
        <v>2.1999999999999999E-2</v>
      </c>
    </row>
    <row r="205" spans="1:4" x14ac:dyDescent="0.3">
      <c r="A205" s="5" t="s">
        <v>6</v>
      </c>
      <c r="B205" s="9">
        <v>40749</v>
      </c>
      <c r="C205" s="21">
        <v>0.23</v>
      </c>
      <c r="D205" s="22">
        <v>2.0500000000000001E-2</v>
      </c>
    </row>
    <row r="206" spans="1:4" x14ac:dyDescent="0.3">
      <c r="A206" s="5" t="s">
        <v>6</v>
      </c>
      <c r="B206" s="9">
        <v>40820</v>
      </c>
      <c r="C206" s="21">
        <v>0.27</v>
      </c>
      <c r="D206" s="22">
        <v>2.2599999999999999E-2</v>
      </c>
    </row>
    <row r="207" spans="1:4" x14ac:dyDescent="0.3">
      <c r="A207" s="5" t="s">
        <v>6</v>
      </c>
      <c r="B207" s="9">
        <v>40933</v>
      </c>
      <c r="C207" s="21">
        <v>0.28000000000000003</v>
      </c>
      <c r="D207" s="43">
        <v>1.9400000000000001E-2</v>
      </c>
    </row>
    <row r="208" spans="1:4" x14ac:dyDescent="0.3">
      <c r="A208" s="5" t="s">
        <v>6</v>
      </c>
      <c r="B208" s="9">
        <v>41013</v>
      </c>
      <c r="C208" s="23">
        <v>0.35</v>
      </c>
      <c r="D208" s="11">
        <v>7.8799999999999999E-3</v>
      </c>
    </row>
    <row r="209" spans="1:4" x14ac:dyDescent="0.3">
      <c r="A209" s="5" t="s">
        <v>6</v>
      </c>
      <c r="B209" s="9">
        <v>41115</v>
      </c>
      <c r="C209" s="23">
        <v>0.24</v>
      </c>
      <c r="D209" s="11">
        <v>2.1600000000000001E-2</v>
      </c>
    </row>
    <row r="210" spans="1:4" x14ac:dyDescent="0.3">
      <c r="A210" s="5" t="s">
        <v>6</v>
      </c>
      <c r="B210" s="9">
        <v>41186</v>
      </c>
      <c r="C210" s="23">
        <v>0.27</v>
      </c>
      <c r="D210" s="11">
        <v>2.12E-2</v>
      </c>
    </row>
    <row r="211" spans="1:4" x14ac:dyDescent="0.3">
      <c r="A211" s="24" t="s">
        <v>6</v>
      </c>
      <c r="B211" s="9">
        <v>41277</v>
      </c>
      <c r="C211" s="46">
        <v>0.25</v>
      </c>
      <c r="D211" s="46">
        <v>2.0199999999999999E-2</v>
      </c>
    </row>
    <row r="212" spans="1:4" x14ac:dyDescent="0.3">
      <c r="A212" s="24" t="s">
        <v>6</v>
      </c>
      <c r="B212" s="9">
        <v>41368</v>
      </c>
      <c r="C212" s="46">
        <v>0.25</v>
      </c>
      <c r="D212" s="46">
        <v>2.1299999999999999E-2</v>
      </c>
    </row>
    <row r="213" spans="1:4" x14ac:dyDescent="0.3">
      <c r="A213" s="24" t="s">
        <v>6</v>
      </c>
      <c r="B213" s="28">
        <v>41479</v>
      </c>
      <c r="C213" s="25">
        <v>0.25</v>
      </c>
      <c r="D213" s="53">
        <v>1.84E-2</v>
      </c>
    </row>
    <row r="214" spans="1:4" x14ac:dyDescent="0.3">
      <c r="A214" s="24" t="s">
        <v>6</v>
      </c>
      <c r="B214" s="28">
        <v>41550</v>
      </c>
      <c r="C214" s="23">
        <v>0.22</v>
      </c>
      <c r="D214" s="11">
        <v>1.5800000000000002E-2</v>
      </c>
    </row>
    <row r="215" spans="1:4" x14ac:dyDescent="0.3">
      <c r="A215" s="24" t="s">
        <v>6</v>
      </c>
      <c r="B215" s="28">
        <v>41655</v>
      </c>
      <c r="C215" s="23">
        <v>0.16</v>
      </c>
      <c r="D215" s="11">
        <v>1.5100000000000001E-2</v>
      </c>
    </row>
    <row r="216" spans="1:4" x14ac:dyDescent="0.3">
      <c r="A216" s="24" t="s">
        <v>6</v>
      </c>
      <c r="B216" s="28">
        <v>41746</v>
      </c>
      <c r="C216" s="23">
        <v>0.21</v>
      </c>
      <c r="D216" s="11">
        <v>1.5599999999999999E-2</v>
      </c>
    </row>
    <row r="217" spans="1:4" x14ac:dyDescent="0.3">
      <c r="A217" s="27" t="s">
        <v>6</v>
      </c>
      <c r="B217" s="28">
        <v>41849</v>
      </c>
      <c r="C217" s="23">
        <v>0.16</v>
      </c>
      <c r="D217" s="11">
        <v>1.6E-2</v>
      </c>
    </row>
    <row r="218" spans="1:4" x14ac:dyDescent="0.3">
      <c r="A218" s="27" t="s">
        <v>6</v>
      </c>
      <c r="B218" s="28">
        <v>41921</v>
      </c>
      <c r="C218" s="23">
        <v>0.14000000000000001</v>
      </c>
      <c r="D218" s="11">
        <v>2.46E-2</v>
      </c>
    </row>
    <row r="219" spans="1:4" x14ac:dyDescent="0.3">
      <c r="A219" s="27" t="s">
        <v>6</v>
      </c>
      <c r="B219" s="28">
        <v>42026</v>
      </c>
      <c r="C219" s="23">
        <v>0.19</v>
      </c>
      <c r="D219" s="23">
        <v>1.77E-2</v>
      </c>
    </row>
    <row r="220" spans="1:4" x14ac:dyDescent="0.3">
      <c r="A220" s="27" t="s">
        <v>6</v>
      </c>
      <c r="B220" s="28">
        <v>42110</v>
      </c>
      <c r="C220" s="23">
        <v>0.21</v>
      </c>
      <c r="D220" s="23">
        <v>1.5699999999999999E-2</v>
      </c>
    </row>
    <row r="221" spans="1:4" x14ac:dyDescent="0.3">
      <c r="A221" s="27" t="s">
        <v>6</v>
      </c>
      <c r="B221" s="28">
        <v>42194</v>
      </c>
      <c r="C221" s="23">
        <v>0.17</v>
      </c>
      <c r="D221" s="54">
        <v>1.7500000000000002E-2</v>
      </c>
    </row>
    <row r="222" spans="1:4" x14ac:dyDescent="0.3">
      <c r="A222" s="27" t="s">
        <v>6</v>
      </c>
      <c r="B222" s="28">
        <v>42299</v>
      </c>
      <c r="C222" s="23">
        <v>0.14000000000000001</v>
      </c>
      <c r="D222" s="54">
        <v>1.46E-2</v>
      </c>
    </row>
    <row r="223" spans="1:4" x14ac:dyDescent="0.3">
      <c r="A223" s="27" t="s">
        <v>6</v>
      </c>
      <c r="B223" s="28">
        <v>42375</v>
      </c>
      <c r="C223" s="23">
        <v>0.16</v>
      </c>
      <c r="D223" s="54">
        <v>1.52E-2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1" topLeftCell="A2" activePane="bottomLeft" state="frozen"/>
      <selection pane="bottomLeft" activeCell="I2" sqref="I2"/>
    </sheetView>
  </sheetViews>
  <sheetFormatPr defaultRowHeight="14.4" x14ac:dyDescent="0.3"/>
  <cols>
    <col min="1" max="1" width="14.5546875" customWidth="1"/>
    <col min="2" max="2" width="15.33203125" style="90" bestFit="1" customWidth="1"/>
    <col min="3" max="3" width="15.88671875" style="90" bestFit="1" customWidth="1"/>
    <col min="4" max="4" width="15.33203125" style="90" bestFit="1" customWidth="1"/>
    <col min="5" max="5" width="15.5546875" style="90" bestFit="1" customWidth="1"/>
    <col min="6" max="6" width="16.44140625" bestFit="1" customWidth="1"/>
    <col min="7" max="7" width="17" bestFit="1" customWidth="1"/>
    <col min="8" max="8" width="16.44140625" bestFit="1" customWidth="1"/>
    <col min="9" max="9" width="16.6640625" bestFit="1" customWidth="1"/>
  </cols>
  <sheetData>
    <row r="1" spans="1:9" x14ac:dyDescent="0.3">
      <c r="A1" t="s">
        <v>139</v>
      </c>
      <c r="B1" s="90" t="s">
        <v>190</v>
      </c>
      <c r="C1" s="90" t="s">
        <v>191</v>
      </c>
      <c r="D1" s="90" t="s">
        <v>192</v>
      </c>
      <c r="E1" s="90" t="s">
        <v>193</v>
      </c>
      <c r="F1" s="90" t="s">
        <v>194</v>
      </c>
      <c r="G1" s="90" t="s">
        <v>195</v>
      </c>
      <c r="H1" s="90" t="s">
        <v>196</v>
      </c>
      <c r="I1" s="90" t="s">
        <v>197</v>
      </c>
    </row>
    <row r="2" spans="1:9" x14ac:dyDescent="0.3">
      <c r="A2" s="6">
        <v>39105</v>
      </c>
      <c r="B2" s="30">
        <v>0.316</v>
      </c>
      <c r="C2" s="30">
        <v>0.48499999999999999</v>
      </c>
      <c r="D2" s="30">
        <v>0.65200000000000002</v>
      </c>
      <c r="E2" s="30">
        <v>2.7799999999999998E-2</v>
      </c>
      <c r="F2">
        <f>B2/0.025</f>
        <v>12.639999999999999</v>
      </c>
      <c r="G2">
        <f t="shared" ref="G2:H2" si="0">C2/0.025</f>
        <v>19.399999999999999</v>
      </c>
      <c r="H2">
        <f t="shared" si="0"/>
        <v>26.08</v>
      </c>
      <c r="I2">
        <f>E2/0.005</f>
        <v>5.56</v>
      </c>
    </row>
    <row r="3" spans="1:9" x14ac:dyDescent="0.3">
      <c r="A3" s="6">
        <v>39191</v>
      </c>
      <c r="B3" s="30">
        <v>0.45</v>
      </c>
      <c r="C3" s="30">
        <v>0.53100000000000003</v>
      </c>
      <c r="D3" s="30">
        <v>0.77</v>
      </c>
      <c r="E3" s="30">
        <v>2.7E-2</v>
      </c>
      <c r="F3">
        <f t="shared" ref="F3:F38" si="1">B3/0.025</f>
        <v>18</v>
      </c>
      <c r="G3">
        <f t="shared" ref="G3:G38" si="2">C3/0.025</f>
        <v>21.24</v>
      </c>
      <c r="H3">
        <f t="shared" ref="H3:H38" si="3">D3/0.025</f>
        <v>30.8</v>
      </c>
      <c r="I3">
        <f t="shared" ref="I3:I38" si="4">E3/0.005</f>
        <v>5.3999999999999995</v>
      </c>
    </row>
    <row r="4" spans="1:9" x14ac:dyDescent="0.3">
      <c r="A4" s="9">
        <v>39281</v>
      </c>
      <c r="B4" s="123">
        <v>0.502</v>
      </c>
      <c r="C4" s="30">
        <v>0.77100000000000002</v>
      </c>
      <c r="D4" s="30">
        <v>0.91400000000000003</v>
      </c>
      <c r="E4" s="137">
        <v>2.81E-2</v>
      </c>
      <c r="F4">
        <f t="shared" si="1"/>
        <v>20.079999999999998</v>
      </c>
      <c r="G4">
        <f t="shared" si="2"/>
        <v>30.84</v>
      </c>
      <c r="H4">
        <f t="shared" si="3"/>
        <v>36.56</v>
      </c>
      <c r="I4">
        <f t="shared" si="4"/>
        <v>5.62</v>
      </c>
    </row>
    <row r="5" spans="1:9" x14ac:dyDescent="0.3">
      <c r="A5" s="9">
        <v>39378</v>
      </c>
      <c r="B5" s="124">
        <v>0.38</v>
      </c>
      <c r="C5" s="30">
        <v>0.81399999999999995</v>
      </c>
      <c r="D5" s="30">
        <v>0.63900000000000001</v>
      </c>
      <c r="E5" s="138">
        <v>2.75E-2</v>
      </c>
      <c r="F5">
        <f t="shared" si="1"/>
        <v>15.2</v>
      </c>
      <c r="G5">
        <f t="shared" si="2"/>
        <v>32.559999999999995</v>
      </c>
      <c r="H5">
        <f t="shared" si="3"/>
        <v>25.56</v>
      </c>
      <c r="I5">
        <f t="shared" si="4"/>
        <v>5.5</v>
      </c>
    </row>
    <row r="6" spans="1:9" x14ac:dyDescent="0.3">
      <c r="A6" s="9">
        <v>39463</v>
      </c>
      <c r="B6" s="32">
        <v>0.38</v>
      </c>
      <c r="C6" s="30">
        <v>0.42</v>
      </c>
      <c r="D6" s="30">
        <v>0.64</v>
      </c>
      <c r="E6" s="139">
        <v>2.2599999999999999E-2</v>
      </c>
      <c r="F6">
        <f t="shared" si="1"/>
        <v>15.2</v>
      </c>
      <c r="G6">
        <f t="shared" si="2"/>
        <v>16.799999999999997</v>
      </c>
      <c r="H6">
        <f t="shared" si="3"/>
        <v>25.599999999999998</v>
      </c>
      <c r="I6">
        <f t="shared" si="4"/>
        <v>4.5199999999999996</v>
      </c>
    </row>
    <row r="7" spans="1:9" x14ac:dyDescent="0.3">
      <c r="A7" s="9">
        <v>39554</v>
      </c>
      <c r="B7" s="33">
        <v>0.31</v>
      </c>
      <c r="C7" s="30">
        <v>0.37</v>
      </c>
      <c r="D7" s="30">
        <v>0.81</v>
      </c>
      <c r="E7" s="33">
        <v>2.6599999999999999E-2</v>
      </c>
      <c r="F7">
        <f t="shared" si="1"/>
        <v>12.399999999999999</v>
      </c>
      <c r="G7">
        <f t="shared" si="2"/>
        <v>14.799999999999999</v>
      </c>
      <c r="H7">
        <f t="shared" si="3"/>
        <v>32.4</v>
      </c>
      <c r="I7">
        <f t="shared" si="4"/>
        <v>5.3199999999999994</v>
      </c>
    </row>
    <row r="8" spans="1:9" x14ac:dyDescent="0.3">
      <c r="A8" s="9">
        <v>39645</v>
      </c>
      <c r="B8" s="125">
        <v>0.28999999999999998</v>
      </c>
      <c r="C8" s="30">
        <v>0.42</v>
      </c>
      <c r="D8" s="30">
        <v>0.56999999999999995</v>
      </c>
      <c r="E8" s="125">
        <v>2.3300000000000001E-2</v>
      </c>
      <c r="F8">
        <f t="shared" si="1"/>
        <v>11.599999999999998</v>
      </c>
      <c r="G8">
        <f t="shared" si="2"/>
        <v>16.799999999999997</v>
      </c>
      <c r="H8">
        <f t="shared" si="3"/>
        <v>22.799999999999997</v>
      </c>
      <c r="I8">
        <f t="shared" si="4"/>
        <v>4.66</v>
      </c>
    </row>
    <row r="9" spans="1:9" x14ac:dyDescent="0.3">
      <c r="A9" s="9">
        <v>39743</v>
      </c>
      <c r="B9" s="125">
        <v>0.35</v>
      </c>
      <c r="C9" s="30">
        <v>0.57999999999999996</v>
      </c>
      <c r="D9" s="30">
        <v>0.4</v>
      </c>
      <c r="E9" s="125">
        <v>0.03</v>
      </c>
      <c r="F9">
        <f t="shared" si="1"/>
        <v>13.999999999999998</v>
      </c>
      <c r="G9">
        <f t="shared" si="2"/>
        <v>23.199999999999996</v>
      </c>
      <c r="H9">
        <f t="shared" si="3"/>
        <v>16</v>
      </c>
      <c r="I9">
        <f t="shared" si="4"/>
        <v>6</v>
      </c>
    </row>
    <row r="10" spans="1:9" x14ac:dyDescent="0.3">
      <c r="A10" s="9">
        <v>39833</v>
      </c>
      <c r="B10" s="33">
        <v>0.34</v>
      </c>
      <c r="C10" s="30">
        <v>0.38</v>
      </c>
      <c r="D10" s="30">
        <v>0.33</v>
      </c>
      <c r="E10" s="33">
        <v>2.5000000000000001E-2</v>
      </c>
      <c r="F10">
        <f t="shared" si="1"/>
        <v>13.6</v>
      </c>
      <c r="G10">
        <f t="shared" si="2"/>
        <v>15.2</v>
      </c>
      <c r="H10">
        <f t="shared" si="3"/>
        <v>13.2</v>
      </c>
      <c r="I10">
        <f t="shared" si="4"/>
        <v>5</v>
      </c>
    </row>
    <row r="11" spans="1:9" x14ac:dyDescent="0.3">
      <c r="A11" s="9">
        <v>39917</v>
      </c>
      <c r="B11" s="33">
        <v>0.41</v>
      </c>
      <c r="C11" s="30">
        <v>0.42</v>
      </c>
      <c r="D11" s="30">
        <v>0.34</v>
      </c>
      <c r="E11" s="33">
        <v>2.4500000000000001E-2</v>
      </c>
      <c r="F11">
        <f t="shared" si="1"/>
        <v>16.399999999999999</v>
      </c>
      <c r="G11">
        <f t="shared" si="2"/>
        <v>16.799999999999997</v>
      </c>
      <c r="H11">
        <f t="shared" si="3"/>
        <v>13.6</v>
      </c>
      <c r="I11">
        <f t="shared" si="4"/>
        <v>4.9000000000000004</v>
      </c>
    </row>
    <row r="12" spans="1:9" x14ac:dyDescent="0.3">
      <c r="A12" s="9">
        <v>40008</v>
      </c>
      <c r="B12" s="126">
        <v>0.36</v>
      </c>
      <c r="C12" s="30">
        <v>0.45</v>
      </c>
      <c r="D12" s="30">
        <v>0.14000000000000001</v>
      </c>
      <c r="E12" s="126">
        <v>2.5000000000000001E-2</v>
      </c>
      <c r="F12">
        <f t="shared" si="1"/>
        <v>14.399999999999999</v>
      </c>
      <c r="G12">
        <f t="shared" si="2"/>
        <v>18</v>
      </c>
      <c r="H12">
        <f t="shared" si="3"/>
        <v>5.6000000000000005</v>
      </c>
      <c r="I12">
        <f t="shared" si="4"/>
        <v>5</v>
      </c>
    </row>
    <row r="13" spans="1:9" x14ac:dyDescent="0.3">
      <c r="A13" s="9">
        <v>40115</v>
      </c>
      <c r="B13" s="125">
        <v>0.35</v>
      </c>
      <c r="C13" s="30">
        <v>0.68</v>
      </c>
      <c r="D13" s="30">
        <v>0.34</v>
      </c>
      <c r="E13" s="140">
        <v>4.8999999999999998E-3</v>
      </c>
      <c r="F13">
        <f t="shared" si="1"/>
        <v>13.999999999999998</v>
      </c>
      <c r="G13">
        <f t="shared" si="2"/>
        <v>27.2</v>
      </c>
      <c r="H13">
        <f t="shared" si="3"/>
        <v>13.6</v>
      </c>
      <c r="I13">
        <f t="shared" si="4"/>
        <v>0.98</v>
      </c>
    </row>
    <row r="14" spans="1:9" x14ac:dyDescent="0.3">
      <c r="A14" s="9">
        <v>40205</v>
      </c>
      <c r="B14" s="127">
        <v>0.24</v>
      </c>
      <c r="C14" s="30">
        <v>0.28999999999999998</v>
      </c>
      <c r="D14" s="30">
        <v>0.3</v>
      </c>
      <c r="E14" s="127">
        <v>0.02</v>
      </c>
      <c r="F14">
        <f t="shared" si="1"/>
        <v>9.6</v>
      </c>
      <c r="G14">
        <f t="shared" si="2"/>
        <v>11.599999999999998</v>
      </c>
      <c r="H14">
        <f t="shared" si="3"/>
        <v>11.999999999999998</v>
      </c>
      <c r="I14">
        <f t="shared" si="4"/>
        <v>4</v>
      </c>
    </row>
    <row r="15" spans="1:9" x14ac:dyDescent="0.3">
      <c r="A15" s="9">
        <v>40297</v>
      </c>
      <c r="B15" s="128">
        <v>0.22</v>
      </c>
      <c r="C15" s="30">
        <v>0.26</v>
      </c>
      <c r="D15" s="30">
        <v>0.27</v>
      </c>
      <c r="E15" s="128">
        <v>2.3E-2</v>
      </c>
      <c r="F15">
        <f t="shared" si="1"/>
        <v>8.7999999999999989</v>
      </c>
      <c r="G15">
        <f t="shared" si="2"/>
        <v>10.4</v>
      </c>
      <c r="H15">
        <f t="shared" si="3"/>
        <v>10.8</v>
      </c>
      <c r="I15">
        <f t="shared" si="4"/>
        <v>4.5999999999999996</v>
      </c>
    </row>
    <row r="16" spans="1:9" x14ac:dyDescent="0.3">
      <c r="A16" s="9">
        <v>40386</v>
      </c>
      <c r="B16" s="129">
        <v>0.27</v>
      </c>
      <c r="C16" s="30">
        <v>0.4</v>
      </c>
      <c r="D16" s="30">
        <v>0.35</v>
      </c>
      <c r="E16" s="129">
        <v>3.3000000000000002E-2</v>
      </c>
      <c r="F16">
        <f t="shared" si="1"/>
        <v>10.8</v>
      </c>
      <c r="G16">
        <f t="shared" si="2"/>
        <v>16</v>
      </c>
      <c r="H16">
        <f t="shared" si="3"/>
        <v>13.999999999999998</v>
      </c>
      <c r="I16">
        <f t="shared" si="4"/>
        <v>6.6000000000000005</v>
      </c>
    </row>
    <row r="17" spans="1:9" x14ac:dyDescent="0.3">
      <c r="A17" s="9">
        <v>40477</v>
      </c>
      <c r="B17" s="130">
        <v>0.39</v>
      </c>
      <c r="C17" s="30">
        <v>0.5</v>
      </c>
      <c r="D17" s="30">
        <v>0.38</v>
      </c>
      <c r="E17" s="130">
        <v>2.3E-2</v>
      </c>
      <c r="F17">
        <f t="shared" si="1"/>
        <v>15.6</v>
      </c>
      <c r="G17">
        <f t="shared" si="2"/>
        <v>20</v>
      </c>
      <c r="H17">
        <f t="shared" si="3"/>
        <v>15.2</v>
      </c>
      <c r="I17">
        <f t="shared" si="4"/>
        <v>4.5999999999999996</v>
      </c>
    </row>
    <row r="18" spans="1:9" x14ac:dyDescent="0.3">
      <c r="A18" s="9">
        <v>40568</v>
      </c>
      <c r="B18" s="131">
        <v>0.24</v>
      </c>
      <c r="C18" s="131">
        <v>0.21</v>
      </c>
      <c r="D18" s="131">
        <v>0.45</v>
      </c>
      <c r="E18" s="141">
        <v>2.5999999999999999E-2</v>
      </c>
      <c r="F18">
        <f t="shared" si="1"/>
        <v>9.6</v>
      </c>
      <c r="G18">
        <f t="shared" si="2"/>
        <v>8.3999999999999986</v>
      </c>
      <c r="H18">
        <f t="shared" si="3"/>
        <v>18</v>
      </c>
      <c r="I18">
        <f t="shared" si="4"/>
        <v>5.1999999999999993</v>
      </c>
    </row>
    <row r="19" spans="1:9" x14ac:dyDescent="0.3">
      <c r="A19" s="9">
        <v>40647</v>
      </c>
      <c r="B19" s="132">
        <v>0.21</v>
      </c>
      <c r="C19" s="133">
        <v>0.16</v>
      </c>
      <c r="D19" s="133">
        <v>0.32</v>
      </c>
      <c r="E19" s="133">
        <v>2.1999999999999999E-2</v>
      </c>
      <c r="F19">
        <f t="shared" si="1"/>
        <v>8.3999999999999986</v>
      </c>
      <c r="G19">
        <f t="shared" si="2"/>
        <v>6.3999999999999995</v>
      </c>
      <c r="H19">
        <f t="shared" si="3"/>
        <v>12.799999999999999</v>
      </c>
      <c r="I19">
        <f t="shared" si="4"/>
        <v>4.3999999999999995</v>
      </c>
    </row>
    <row r="20" spans="1:9" x14ac:dyDescent="0.3">
      <c r="A20" s="9">
        <v>40749</v>
      </c>
      <c r="B20" s="133">
        <v>0.12</v>
      </c>
      <c r="C20" s="133">
        <v>0.2</v>
      </c>
      <c r="D20" s="133">
        <v>0.23</v>
      </c>
      <c r="E20" s="133">
        <v>2.0500000000000001E-2</v>
      </c>
      <c r="F20">
        <f t="shared" si="1"/>
        <v>4.8</v>
      </c>
      <c r="G20">
        <f t="shared" si="2"/>
        <v>8</v>
      </c>
      <c r="H20">
        <f t="shared" si="3"/>
        <v>9.1999999999999993</v>
      </c>
      <c r="I20">
        <f t="shared" si="4"/>
        <v>4.0999999999999996</v>
      </c>
    </row>
    <row r="21" spans="1:9" x14ac:dyDescent="0.3">
      <c r="A21" s="9">
        <v>40820</v>
      </c>
      <c r="B21" s="133">
        <v>0.19</v>
      </c>
      <c r="C21" s="133">
        <v>0.24</v>
      </c>
      <c r="D21" s="133">
        <v>0.27</v>
      </c>
      <c r="E21" s="133">
        <v>2.2599999999999999E-2</v>
      </c>
      <c r="F21">
        <f t="shared" si="1"/>
        <v>7.6</v>
      </c>
      <c r="G21">
        <f t="shared" si="2"/>
        <v>9.6</v>
      </c>
      <c r="H21">
        <f t="shared" si="3"/>
        <v>10.8</v>
      </c>
      <c r="I21">
        <f t="shared" si="4"/>
        <v>4.5199999999999996</v>
      </c>
    </row>
    <row r="22" spans="1:9" x14ac:dyDescent="0.3">
      <c r="A22" s="9">
        <v>40933</v>
      </c>
      <c r="B22" s="124">
        <v>0.35</v>
      </c>
      <c r="C22" s="124">
        <v>0.19</v>
      </c>
      <c r="D22" s="133">
        <v>0.28000000000000003</v>
      </c>
      <c r="E22" s="142">
        <v>1.9400000000000001E-2</v>
      </c>
      <c r="F22">
        <f t="shared" si="1"/>
        <v>13.999999999999998</v>
      </c>
      <c r="G22">
        <f t="shared" si="2"/>
        <v>7.6</v>
      </c>
      <c r="H22">
        <f t="shared" si="3"/>
        <v>11.200000000000001</v>
      </c>
      <c r="I22">
        <f t="shared" si="4"/>
        <v>3.88</v>
      </c>
    </row>
    <row r="23" spans="1:9" x14ac:dyDescent="0.3">
      <c r="A23" s="9">
        <v>41013</v>
      </c>
      <c r="B23" s="124">
        <v>0.18</v>
      </c>
      <c r="C23" s="124">
        <v>0.13</v>
      </c>
      <c r="D23" s="124">
        <v>0.35</v>
      </c>
      <c r="E23" s="124">
        <v>7.8799999999999999E-3</v>
      </c>
      <c r="F23">
        <f t="shared" si="1"/>
        <v>7.1999999999999993</v>
      </c>
      <c r="G23">
        <f t="shared" si="2"/>
        <v>5.2</v>
      </c>
      <c r="H23">
        <f t="shared" si="3"/>
        <v>13.999999999999998</v>
      </c>
      <c r="I23">
        <f t="shared" si="4"/>
        <v>1.5759999999999998</v>
      </c>
    </row>
    <row r="24" spans="1:9" x14ac:dyDescent="0.3">
      <c r="A24" s="9">
        <v>41115</v>
      </c>
      <c r="B24" s="124">
        <v>0.22</v>
      </c>
      <c r="C24" s="124">
        <v>0.15</v>
      </c>
      <c r="D24" s="124">
        <v>0.24</v>
      </c>
      <c r="E24" s="124">
        <v>2.1600000000000001E-2</v>
      </c>
      <c r="F24">
        <f t="shared" si="1"/>
        <v>8.7999999999999989</v>
      </c>
      <c r="G24">
        <f t="shared" si="2"/>
        <v>5.9999999999999991</v>
      </c>
      <c r="H24">
        <f t="shared" si="3"/>
        <v>9.6</v>
      </c>
      <c r="I24">
        <f t="shared" si="4"/>
        <v>4.32</v>
      </c>
    </row>
    <row r="25" spans="1:9" x14ac:dyDescent="0.3">
      <c r="A25" s="9">
        <v>41186</v>
      </c>
      <c r="B25" s="124">
        <v>0.43</v>
      </c>
      <c r="C25" s="124">
        <v>0.34</v>
      </c>
      <c r="D25" s="124">
        <v>0.27</v>
      </c>
      <c r="E25" s="124">
        <v>2.12E-2</v>
      </c>
      <c r="F25">
        <f t="shared" si="1"/>
        <v>17.2</v>
      </c>
      <c r="G25">
        <f t="shared" si="2"/>
        <v>13.6</v>
      </c>
      <c r="H25">
        <f t="shared" si="3"/>
        <v>10.8</v>
      </c>
      <c r="I25">
        <f t="shared" si="4"/>
        <v>4.24</v>
      </c>
    </row>
    <row r="26" spans="1:9" x14ac:dyDescent="0.3">
      <c r="A26" s="9">
        <v>41277</v>
      </c>
      <c r="B26" s="131">
        <v>0.23</v>
      </c>
      <c r="C26" s="134">
        <v>0.11</v>
      </c>
      <c r="D26" s="134">
        <v>0.25</v>
      </c>
      <c r="E26" s="134">
        <v>2.0199999999999999E-2</v>
      </c>
      <c r="F26">
        <f t="shared" si="1"/>
        <v>9.1999999999999993</v>
      </c>
      <c r="G26">
        <f t="shared" si="2"/>
        <v>4.3999999999999995</v>
      </c>
      <c r="H26">
        <f t="shared" si="3"/>
        <v>10</v>
      </c>
      <c r="I26">
        <f t="shared" si="4"/>
        <v>4.04</v>
      </c>
    </row>
    <row r="27" spans="1:9" x14ac:dyDescent="0.3">
      <c r="A27" s="9">
        <v>41368</v>
      </c>
      <c r="B27" s="131">
        <v>0.17</v>
      </c>
      <c r="C27" s="134">
        <v>0.16</v>
      </c>
      <c r="D27" s="134">
        <v>0.25</v>
      </c>
      <c r="E27" s="134">
        <v>2.1299999999999999E-2</v>
      </c>
      <c r="F27">
        <f t="shared" si="1"/>
        <v>6.8</v>
      </c>
      <c r="G27">
        <f t="shared" si="2"/>
        <v>6.3999999999999995</v>
      </c>
      <c r="H27">
        <f t="shared" si="3"/>
        <v>10</v>
      </c>
      <c r="I27">
        <f t="shared" si="4"/>
        <v>4.26</v>
      </c>
    </row>
    <row r="28" spans="1:9" x14ac:dyDescent="0.3">
      <c r="A28" s="9">
        <v>41479</v>
      </c>
      <c r="B28" s="135">
        <v>0.28000000000000003</v>
      </c>
      <c r="C28" s="135">
        <v>0.16</v>
      </c>
      <c r="D28" s="135">
        <v>0.25</v>
      </c>
      <c r="E28" s="143">
        <v>1.84E-2</v>
      </c>
      <c r="F28">
        <f t="shared" si="1"/>
        <v>11.200000000000001</v>
      </c>
      <c r="G28">
        <f t="shared" si="2"/>
        <v>6.3999999999999995</v>
      </c>
      <c r="H28">
        <f t="shared" si="3"/>
        <v>10</v>
      </c>
      <c r="I28">
        <f t="shared" si="4"/>
        <v>3.6799999999999997</v>
      </c>
    </row>
    <row r="29" spans="1:9" x14ac:dyDescent="0.3">
      <c r="A29" s="9">
        <v>41550</v>
      </c>
      <c r="B29" s="135">
        <v>0.34</v>
      </c>
      <c r="C29" s="135">
        <v>0.23</v>
      </c>
      <c r="D29" s="124">
        <v>0.22</v>
      </c>
      <c r="E29" s="124">
        <v>1.5800000000000002E-2</v>
      </c>
      <c r="F29">
        <f t="shared" si="1"/>
        <v>13.6</v>
      </c>
      <c r="G29">
        <f t="shared" si="2"/>
        <v>9.1999999999999993</v>
      </c>
      <c r="H29">
        <f t="shared" si="3"/>
        <v>8.7999999999999989</v>
      </c>
      <c r="I29">
        <f t="shared" si="4"/>
        <v>3.16</v>
      </c>
    </row>
    <row r="30" spans="1:9" x14ac:dyDescent="0.3">
      <c r="A30" s="9">
        <v>41655</v>
      </c>
      <c r="B30" s="135">
        <v>0.51</v>
      </c>
      <c r="C30" s="135">
        <v>0.22</v>
      </c>
      <c r="D30" s="124">
        <v>0.16</v>
      </c>
      <c r="E30" s="124">
        <v>1.5100000000000001E-2</v>
      </c>
      <c r="F30">
        <f t="shared" si="1"/>
        <v>20.399999999999999</v>
      </c>
      <c r="G30">
        <f t="shared" si="2"/>
        <v>8.7999999999999989</v>
      </c>
      <c r="H30">
        <f t="shared" si="3"/>
        <v>6.3999999999999995</v>
      </c>
      <c r="I30">
        <f t="shared" si="4"/>
        <v>3.02</v>
      </c>
    </row>
    <row r="31" spans="1:9" x14ac:dyDescent="0.3">
      <c r="A31" s="9">
        <v>41746</v>
      </c>
      <c r="B31" s="135">
        <v>0.22</v>
      </c>
      <c r="C31" s="135">
        <v>8.8999999999999996E-2</v>
      </c>
      <c r="D31" s="124">
        <v>0.21</v>
      </c>
      <c r="E31" s="124">
        <v>1.5599999999999999E-2</v>
      </c>
      <c r="F31">
        <f t="shared" si="1"/>
        <v>8.7999999999999989</v>
      </c>
      <c r="G31">
        <f t="shared" si="2"/>
        <v>3.5599999999999996</v>
      </c>
      <c r="H31">
        <f t="shared" si="3"/>
        <v>8.3999999999999986</v>
      </c>
      <c r="I31">
        <f t="shared" si="4"/>
        <v>3.1199999999999997</v>
      </c>
    </row>
    <row r="32" spans="1:9" x14ac:dyDescent="0.3">
      <c r="A32" s="9">
        <v>41849</v>
      </c>
      <c r="B32" s="135">
        <v>0.35</v>
      </c>
      <c r="C32" s="135">
        <v>0.28000000000000003</v>
      </c>
      <c r="D32" s="124">
        <v>0.16</v>
      </c>
      <c r="E32" s="124">
        <v>1.6E-2</v>
      </c>
      <c r="F32">
        <f t="shared" si="1"/>
        <v>13.999999999999998</v>
      </c>
      <c r="G32">
        <f t="shared" si="2"/>
        <v>11.200000000000001</v>
      </c>
      <c r="H32">
        <f t="shared" si="3"/>
        <v>6.3999999999999995</v>
      </c>
      <c r="I32">
        <f t="shared" si="4"/>
        <v>3.2</v>
      </c>
    </row>
    <row r="33" spans="1:9" x14ac:dyDescent="0.3">
      <c r="A33" s="9">
        <v>41921</v>
      </c>
      <c r="B33" s="135">
        <v>0.19</v>
      </c>
      <c r="C33" s="135">
        <v>0.23</v>
      </c>
      <c r="D33" s="124">
        <v>0.14000000000000001</v>
      </c>
      <c r="E33" s="124">
        <v>2.46E-2</v>
      </c>
      <c r="F33">
        <f t="shared" si="1"/>
        <v>7.6</v>
      </c>
      <c r="G33">
        <f t="shared" si="2"/>
        <v>9.1999999999999993</v>
      </c>
      <c r="H33">
        <f t="shared" si="3"/>
        <v>5.6000000000000005</v>
      </c>
      <c r="I33">
        <f t="shared" si="4"/>
        <v>4.92</v>
      </c>
    </row>
    <row r="34" spans="1:9" x14ac:dyDescent="0.3">
      <c r="A34" s="6">
        <v>42026</v>
      </c>
      <c r="B34" s="136">
        <v>0.23</v>
      </c>
      <c r="C34" s="124">
        <v>9.4E-2</v>
      </c>
      <c r="D34" s="124">
        <v>0.19</v>
      </c>
      <c r="E34" s="124">
        <v>1.77E-2</v>
      </c>
      <c r="F34">
        <f t="shared" si="1"/>
        <v>9.1999999999999993</v>
      </c>
      <c r="G34">
        <f t="shared" si="2"/>
        <v>3.76</v>
      </c>
      <c r="H34">
        <f t="shared" si="3"/>
        <v>7.6</v>
      </c>
      <c r="I34">
        <f t="shared" si="4"/>
        <v>3.54</v>
      </c>
    </row>
    <row r="35" spans="1:9" x14ac:dyDescent="0.3">
      <c r="A35" s="28">
        <v>42110</v>
      </c>
      <c r="B35" s="124">
        <v>0.2</v>
      </c>
      <c r="C35" s="136">
        <v>8.3000000000000004E-2</v>
      </c>
      <c r="D35" s="124">
        <v>0.21</v>
      </c>
      <c r="E35" s="124">
        <v>1.5699999999999999E-2</v>
      </c>
      <c r="F35">
        <f t="shared" si="1"/>
        <v>8</v>
      </c>
      <c r="G35">
        <f t="shared" si="2"/>
        <v>3.32</v>
      </c>
      <c r="H35">
        <f t="shared" si="3"/>
        <v>8.3999999999999986</v>
      </c>
      <c r="I35">
        <f t="shared" si="4"/>
        <v>3.1399999999999997</v>
      </c>
    </row>
    <row r="36" spans="1:9" x14ac:dyDescent="0.3">
      <c r="A36" s="28">
        <v>42194</v>
      </c>
      <c r="B36" s="124">
        <v>0.27</v>
      </c>
      <c r="C36" s="136">
        <v>0.19</v>
      </c>
      <c r="D36" s="124">
        <v>0.17</v>
      </c>
      <c r="E36" s="124">
        <v>1.7500000000000002E-2</v>
      </c>
      <c r="F36">
        <f t="shared" si="1"/>
        <v>10.8</v>
      </c>
      <c r="G36">
        <f t="shared" si="2"/>
        <v>7.6</v>
      </c>
      <c r="H36">
        <f t="shared" si="3"/>
        <v>6.8</v>
      </c>
      <c r="I36">
        <f t="shared" si="4"/>
        <v>3.5000000000000004</v>
      </c>
    </row>
    <row r="37" spans="1:9" x14ac:dyDescent="0.3">
      <c r="A37" s="28">
        <v>42299</v>
      </c>
      <c r="B37" s="124">
        <v>0.14000000000000001</v>
      </c>
      <c r="C37" s="136">
        <v>0.39</v>
      </c>
      <c r="D37" s="124">
        <v>0.14000000000000001</v>
      </c>
      <c r="E37" s="124">
        <v>1.46E-2</v>
      </c>
      <c r="F37">
        <f t="shared" si="1"/>
        <v>5.6000000000000005</v>
      </c>
      <c r="G37">
        <f t="shared" si="2"/>
        <v>15.6</v>
      </c>
      <c r="H37">
        <f t="shared" si="3"/>
        <v>5.6000000000000005</v>
      </c>
      <c r="I37">
        <f t="shared" si="4"/>
        <v>2.92</v>
      </c>
    </row>
    <row r="38" spans="1:9" x14ac:dyDescent="0.3">
      <c r="A38" s="28">
        <v>42375</v>
      </c>
      <c r="B38" s="124">
        <v>0.17</v>
      </c>
      <c r="C38" s="136">
        <v>0.13</v>
      </c>
      <c r="D38" s="124">
        <v>0.16</v>
      </c>
      <c r="E38" s="124">
        <v>1.52E-2</v>
      </c>
      <c r="F38">
        <f t="shared" si="1"/>
        <v>6.8</v>
      </c>
      <c r="G38">
        <f t="shared" si="2"/>
        <v>5.2</v>
      </c>
      <c r="H38">
        <f t="shared" si="3"/>
        <v>6.3999999999999995</v>
      </c>
      <c r="I38">
        <f t="shared" si="4"/>
        <v>3.04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14</vt:i4>
      </vt:variant>
    </vt:vector>
  </HeadingPairs>
  <TitlesOfParts>
    <vt:vector size="18" baseType="lpstr">
      <vt:lpstr>Cf Limits</vt:lpstr>
      <vt:lpstr>Aquachem</vt:lpstr>
      <vt:lpstr>Timeseries Data</vt:lpstr>
      <vt:lpstr>TS Data for SG</vt:lpstr>
      <vt:lpstr>VC - MW-06 UCL_LCL_Mean</vt:lpstr>
      <vt:lpstr>VC - MW-06 CfL Vergence</vt:lpstr>
      <vt:lpstr>VC - MW-06 Exp</vt:lpstr>
      <vt:lpstr>VC - MW-12I UCL_LCL_Mean</vt:lpstr>
      <vt:lpstr>VC - MW-12I CfL Vergence</vt:lpstr>
      <vt:lpstr>VC - MW-12I Exp</vt:lpstr>
      <vt:lpstr>VC - MW-14 UCL_LCL_Mean</vt:lpstr>
      <vt:lpstr>VC - MW-14 CfL Vergence</vt:lpstr>
      <vt:lpstr>VC - MW-14 Exp</vt:lpstr>
      <vt:lpstr>VC - MW-14 Exp (2)</vt:lpstr>
      <vt:lpstr>As - MW-14  UCL_LCL_Mean</vt:lpstr>
      <vt:lpstr>As - MW-14 CfL Vergence</vt:lpstr>
      <vt:lpstr>As - MW-14 Exp</vt:lpstr>
      <vt:lpstr>As - MW-14 Exp (2)</vt:lpstr>
    </vt:vector>
  </TitlesOfParts>
  <Company>WA Department of Ecology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DLS</dc:creator>
  <cp:lastModifiedBy>DLS</cp:lastModifiedBy>
  <dcterms:created xsi:type="dcterms:W3CDTF">2016-06-29T15:34:18Z</dcterms:created>
  <dcterms:modified xsi:type="dcterms:W3CDTF">2016-09-02T21:42:42Z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