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cyapolyitcca1\cca\Allocation_utilities\NG\"/>
    </mc:Choice>
  </mc:AlternateContent>
  <xr:revisionPtr revIDLastSave="0" documentId="13_ncr:1_{3BD8814C-2C8D-4E90-9F56-DD65C6B65695}" xr6:coauthVersionLast="47" xr6:coauthVersionMax="47" xr10:uidLastSave="{00000000-0000-0000-0000-000000000000}"/>
  <bookViews>
    <workbookView xWindow="-120" yWindow="-120" windowWidth="29040" windowHeight="15840" activeTab="1" xr2:uid="{DD98291C-026D-40DD-B709-DBD65A6D82CE}"/>
  </bookViews>
  <sheets>
    <sheet name="2023NGallocation" sheetId="1" r:id="rId1"/>
    <sheet name="Baseline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2" i="1"/>
  <c r="D3" i="1"/>
  <c r="D4" i="1"/>
  <c r="D5" i="1"/>
  <c r="D6" i="1"/>
  <c r="D7" i="1"/>
  <c r="F2" i="1"/>
  <c r="F3" i="1"/>
  <c r="F4" i="1"/>
  <c r="F5" i="1"/>
  <c r="F6" i="1"/>
  <c r="F7" i="1"/>
  <c r="E3" i="1"/>
  <c r="E4" i="1"/>
  <c r="E5" i="1"/>
  <c r="E6" i="1"/>
  <c r="E7" i="1"/>
  <c r="E2" i="1"/>
  <c r="D2" i="1"/>
</calcChain>
</file>

<file path=xl/sharedStrings.xml><?xml version="1.0" encoding="utf-8"?>
<sst xmlns="http://schemas.openxmlformats.org/spreadsheetml/2006/main" count="27" uniqueCount="27">
  <si>
    <t>Natural Gas Allowance Allocation Schedule</t>
  </si>
  <si>
    <t xml:space="preserve">GHGRPID </t>
  </si>
  <si>
    <t>NGS Name</t>
  </si>
  <si>
    <t xml:space="preserve">2015-2019 Average Covered Emissions (MT CO2e) </t>
  </si>
  <si>
    <t>Date of Verification</t>
  </si>
  <si>
    <t>Avista</t>
  </si>
  <si>
    <t xml:space="preserve">Cascade Natural </t>
  </si>
  <si>
    <t xml:space="preserve">City of Ellensburg </t>
  </si>
  <si>
    <t xml:space="preserve">City of Enumclaw </t>
  </si>
  <si>
    <t xml:space="preserve">NW Natural </t>
  </si>
  <si>
    <t xml:space="preserve">Puget Sound Energy </t>
  </si>
  <si>
    <t>Total NG Baseline Covered Emissions</t>
  </si>
  <si>
    <t>City of Ellensburg</t>
  </si>
  <si>
    <t>City of Enumclaw</t>
  </si>
  <si>
    <t>Puget Sound Energy</t>
  </si>
  <si>
    <t>2023</t>
  </si>
  <si>
    <t>2024</t>
  </si>
  <si>
    <t>2025</t>
  </si>
  <si>
    <t>2026</t>
  </si>
  <si>
    <t>Cascade Natural Gas</t>
  </si>
  <si>
    <t>2015-2019 Average Covered Emissions (MTCO2-e)</t>
  </si>
  <si>
    <t>NW Natural Gas</t>
  </si>
  <si>
    <t>Avista Corporation</t>
  </si>
  <si>
    <t>Natural Gas Utility Name</t>
  </si>
  <si>
    <t>Master Spreadsheet</t>
  </si>
  <si>
    <t>Questions?</t>
  </si>
  <si>
    <t>RegistrarCCA@ecy.wa.gov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</si>
</sst>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Franklin Gothic Book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/>
    <xf numFmtId="14" fontId="0" fillId="0" borderId="0" xfId="0" applyNumberFormat="1"/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64" fontId="3" fillId="0" borderId="0" xfId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0" xfId="2"/>
  </cellXfs>
  <cellStyles count="3">
    <cellStyle name="Comma" xfId="1" builtinId="3"/>
    <cellStyle name="Hyperlink" xfId="2" builtinId="8"/>
    <cellStyle name="Normal" xfId="0" builtinId="0"/>
  </cellStyles>
  <dxfs count="11">
    <dxf>
      <alignment horizontal="left" vertical="center" textRotation="0" indent="0" justifyLastLine="0" shrinkToFit="0" readingOrder="0"/>
    </dxf>
    <dxf>
      <numFmt numFmtId="3" formatCode="#,##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3" formatCode="#,##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3" formatCode="#,##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3" formatCode="#,##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553A31-0F55-427B-9C94-4B337B7AEDC8}" name="Table1" displayName="Table1" ref="A1:F7" totalsRowShown="0" headerRowDxfId="10" dataDxfId="9">
  <autoFilter ref="A1:F7" xr:uid="{6F553A31-0F55-427B-9C94-4B337B7AEDC8}"/>
  <tableColumns count="6">
    <tableColumn id="3" xr3:uid="{C5F45285-0194-416E-A12A-ECED032D4362}" name="NGS Name" dataDxfId="8"/>
    <tableColumn id="1" xr3:uid="{353F7488-9A7F-49D9-9521-D341862EB56F}" name="2015-2019 Average Covered Emissions (MTCO2-e)" dataDxfId="7"/>
    <tableColumn id="2" xr3:uid="{3CEED216-7C1F-4E10-87B5-8E0B56445884}" name="2023" dataDxfId="6">
      <calculatedColumnFormula>ROUND(B2*0.93,0)</calculatedColumnFormula>
    </tableColumn>
    <tableColumn id="5" xr3:uid="{C72FE206-762C-420F-8EC5-0615A3946D10}" name="2024" dataDxfId="5">
      <calculatedColumnFormula>C2*0.07</calculatedColumnFormula>
    </tableColumn>
    <tableColumn id="6" xr3:uid="{C0106C15-C6A0-48A9-9F4D-673FDA883ED8}" name="2025" dataDxfId="4"/>
    <tableColumn id="7" xr3:uid="{5C96AF23-8BA0-4BF4-B662-D4F747CA84E5}" name="2026" dataDxfId="3">
      <calculatedColumnFormula>ROUND(B2*0.72,0)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C345968-797D-4167-A737-25297AC654B0}" name="Table14" displayName="Table14" ref="C4:F13" totalsRowShown="0" headerRowDxfId="0">
  <autoFilter ref="C4:F13" xr:uid="{4C345968-797D-4167-A737-25297AC654B0}"/>
  <tableColumns count="4">
    <tableColumn id="1" xr3:uid="{DFA97389-1C35-4327-BE05-91FDDFEC2402}" name="GHGRPID " dataDxfId="2"/>
    <tableColumn id="2" xr3:uid="{41888875-9C01-46DA-9A06-D8996D0C1059}" name="Natural Gas Utility Name"/>
    <tableColumn id="3" xr3:uid="{E3551A4D-9AAD-4B16-A0C1-83B5CE199C09}" name="2015-2019 Average Covered Emissions (MT CO2e) " dataDxfId="1"/>
    <tableColumn id="4" xr3:uid="{6C9C9F5F-186D-4E0B-8473-B1FE513AB52B}" name="Date of Verifi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mailto:RegistrarCCA@ecy.w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98A3E-EA69-49DA-84B3-0A829C5FED2C}">
  <dimension ref="A1:F7"/>
  <sheetViews>
    <sheetView zoomScale="110" zoomScaleNormal="110" workbookViewId="0">
      <selection activeCell="D15" sqref="D15"/>
    </sheetView>
  </sheetViews>
  <sheetFormatPr defaultRowHeight="15" x14ac:dyDescent="0.25"/>
  <cols>
    <col min="1" max="1" width="21" customWidth="1"/>
    <col min="2" max="2" width="22.85546875" bestFit="1" customWidth="1"/>
    <col min="3" max="3" width="11.42578125" bestFit="1" customWidth="1"/>
    <col min="4" max="6" width="12.5703125" bestFit="1" customWidth="1"/>
  </cols>
  <sheetData>
    <row r="1" spans="1:6" ht="63" x14ac:dyDescent="0.25">
      <c r="A1" s="5" t="s">
        <v>2</v>
      </c>
      <c r="B1" s="5" t="s">
        <v>20</v>
      </c>
      <c r="C1" s="5" t="s">
        <v>15</v>
      </c>
      <c r="D1" s="5" t="s">
        <v>16</v>
      </c>
      <c r="E1" s="5" t="s">
        <v>17</v>
      </c>
      <c r="F1" s="5" t="s">
        <v>18</v>
      </c>
    </row>
    <row r="2" spans="1:6" ht="15.75" x14ac:dyDescent="0.25">
      <c r="A2" s="6" t="s">
        <v>22</v>
      </c>
      <c r="B2" s="6">
        <v>1054370</v>
      </c>
      <c r="C2" s="6">
        <f>ROUND(B2*0.93,0)</f>
        <v>980564</v>
      </c>
      <c r="D2" s="7">
        <f>ROUND(B2*0.86,0)</f>
        <v>906758</v>
      </c>
      <c r="E2" s="7">
        <f>ROUND(B2*0.79,0)</f>
        <v>832952</v>
      </c>
      <c r="F2" s="7">
        <f t="shared" ref="F2:F7" si="0">ROUND(B2*0.72,0)</f>
        <v>759146</v>
      </c>
    </row>
    <row r="3" spans="1:6" ht="15.75" x14ac:dyDescent="0.25">
      <c r="A3" s="6" t="s">
        <v>19</v>
      </c>
      <c r="B3" s="6">
        <v>1785373</v>
      </c>
      <c r="C3" s="6">
        <f t="shared" ref="C3:C7" si="1">ROUND(B3*0.93,0)</f>
        <v>1660397</v>
      </c>
      <c r="D3" s="7">
        <f t="shared" ref="D3:D7" si="2">ROUND(B3*0.86,0)</f>
        <v>1535421</v>
      </c>
      <c r="E3" s="7">
        <f t="shared" ref="E3:E7" si="3">ROUND(B3*0.79,0)</f>
        <v>1410445</v>
      </c>
      <c r="F3" s="7">
        <f t="shared" si="0"/>
        <v>1285469</v>
      </c>
    </row>
    <row r="4" spans="1:6" ht="15.75" x14ac:dyDescent="0.25">
      <c r="A4" s="6" t="s">
        <v>12</v>
      </c>
      <c r="B4" s="6">
        <v>40899</v>
      </c>
      <c r="C4" s="6">
        <f t="shared" si="1"/>
        <v>38036</v>
      </c>
      <c r="D4" s="7">
        <f t="shared" si="2"/>
        <v>35173</v>
      </c>
      <c r="E4" s="7">
        <f t="shared" si="3"/>
        <v>32310</v>
      </c>
      <c r="F4" s="7">
        <f t="shared" si="0"/>
        <v>29447</v>
      </c>
    </row>
    <row r="5" spans="1:6" ht="15.75" x14ac:dyDescent="0.25">
      <c r="A5" s="6" t="s">
        <v>13</v>
      </c>
      <c r="B5" s="6">
        <v>22739</v>
      </c>
      <c r="C5" s="6">
        <f t="shared" si="1"/>
        <v>21147</v>
      </c>
      <c r="D5" s="7">
        <f t="shared" si="2"/>
        <v>19556</v>
      </c>
      <c r="E5" s="7">
        <f t="shared" si="3"/>
        <v>17964</v>
      </c>
      <c r="F5" s="7">
        <f t="shared" si="0"/>
        <v>16372</v>
      </c>
    </row>
    <row r="6" spans="1:6" ht="15.75" x14ac:dyDescent="0.25">
      <c r="A6" s="6" t="s">
        <v>21</v>
      </c>
      <c r="B6" s="6">
        <v>487445</v>
      </c>
      <c r="C6" s="6">
        <f t="shared" si="1"/>
        <v>453324</v>
      </c>
      <c r="D6" s="7">
        <f t="shared" si="2"/>
        <v>419203</v>
      </c>
      <c r="E6" s="7">
        <f t="shared" si="3"/>
        <v>385082</v>
      </c>
      <c r="F6" s="7">
        <f t="shared" si="0"/>
        <v>350960</v>
      </c>
    </row>
    <row r="7" spans="1:6" ht="15.75" x14ac:dyDescent="0.25">
      <c r="A7" s="6" t="s">
        <v>14</v>
      </c>
      <c r="B7" s="6">
        <v>5275444</v>
      </c>
      <c r="C7" s="6">
        <f t="shared" si="1"/>
        <v>4906163</v>
      </c>
      <c r="D7" s="7">
        <f t="shared" si="2"/>
        <v>4536882</v>
      </c>
      <c r="E7" s="7">
        <f t="shared" si="3"/>
        <v>4167601</v>
      </c>
      <c r="F7" s="7">
        <f t="shared" si="0"/>
        <v>3798320</v>
      </c>
    </row>
  </sheetData>
  <sheetProtection sheet="1" objects="1" scenarios="1"/>
  <phoneticPr fontId="2" type="noConversion"/>
  <pageMargins left="0.7" right="0.7" top="0.75" bottom="0.75" header="0.3" footer="0.3"/>
  <pageSetup orientation="portrait" r:id="rId1"/>
  <ignoredErrors>
    <ignoredError sqref="D2:D7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C486B-2CF2-4938-8F95-F5C646D1A1B2}">
  <dimension ref="A1:F17"/>
  <sheetViews>
    <sheetView tabSelected="1" workbookViewId="0">
      <selection activeCell="E10" sqref="E10"/>
    </sheetView>
  </sheetViews>
  <sheetFormatPr defaultRowHeight="15" x14ac:dyDescent="0.25"/>
  <cols>
    <col min="3" max="3" width="39.85546875" bestFit="1" customWidth="1"/>
    <col min="4" max="4" width="25.7109375" bestFit="1" customWidth="1"/>
    <col min="5" max="5" width="21" customWidth="1"/>
    <col min="6" max="6" width="20.85546875" bestFit="1" customWidth="1"/>
  </cols>
  <sheetData>
    <row r="1" spans="1:6" x14ac:dyDescent="0.25">
      <c r="A1" t="s">
        <v>24</v>
      </c>
      <c r="C1" s="1">
        <v>45093</v>
      </c>
      <c r="E1" t="s">
        <v>25</v>
      </c>
      <c r="F1" s="10" t="s">
        <v>26</v>
      </c>
    </row>
    <row r="2" spans="1:6" x14ac:dyDescent="0.25">
      <c r="C2" s="2" t="s">
        <v>0</v>
      </c>
    </row>
    <row r="3" spans="1:6" x14ac:dyDescent="0.25">
      <c r="C3" s="2"/>
    </row>
    <row r="4" spans="1:6" ht="45" x14ac:dyDescent="0.25">
      <c r="C4" s="2" t="s">
        <v>1</v>
      </c>
      <c r="D4" s="2" t="s">
        <v>23</v>
      </c>
      <c r="E4" s="9" t="s">
        <v>3</v>
      </c>
      <c r="F4" s="2" t="s">
        <v>4</v>
      </c>
    </row>
    <row r="5" spans="1:6" x14ac:dyDescent="0.25">
      <c r="C5" s="2">
        <v>724446</v>
      </c>
      <c r="D5" t="s">
        <v>5</v>
      </c>
      <c r="E5" s="3">
        <v>1054370</v>
      </c>
      <c r="F5" s="4">
        <v>45091</v>
      </c>
    </row>
    <row r="6" spans="1:6" x14ac:dyDescent="0.25">
      <c r="C6" s="2">
        <v>729982</v>
      </c>
      <c r="D6" t="s">
        <v>6</v>
      </c>
      <c r="E6" s="3">
        <v>1785373</v>
      </c>
      <c r="F6" s="4">
        <v>45069</v>
      </c>
    </row>
    <row r="7" spans="1:6" x14ac:dyDescent="0.25">
      <c r="C7" s="2">
        <v>725296</v>
      </c>
      <c r="D7" t="s">
        <v>7</v>
      </c>
      <c r="E7" s="3">
        <v>40899</v>
      </c>
      <c r="F7" s="4">
        <v>45069</v>
      </c>
    </row>
    <row r="8" spans="1:6" x14ac:dyDescent="0.25">
      <c r="C8" s="2">
        <v>725756</v>
      </c>
      <c r="D8" t="s">
        <v>8</v>
      </c>
      <c r="E8" s="3">
        <v>22739</v>
      </c>
      <c r="F8" s="4">
        <v>45069</v>
      </c>
    </row>
    <row r="9" spans="1:6" x14ac:dyDescent="0.25">
      <c r="C9" s="2">
        <v>727437</v>
      </c>
      <c r="D9" t="s">
        <v>9</v>
      </c>
      <c r="E9" s="3">
        <v>487445</v>
      </c>
      <c r="F9" s="4">
        <v>45069</v>
      </c>
    </row>
    <row r="10" spans="1:6" x14ac:dyDescent="0.25">
      <c r="C10" s="2">
        <v>728041</v>
      </c>
      <c r="D10" t="s">
        <v>10</v>
      </c>
      <c r="E10" s="3">
        <v>5275444</v>
      </c>
      <c r="F10" s="4">
        <v>45069</v>
      </c>
    </row>
    <row r="11" spans="1:6" x14ac:dyDescent="0.25">
      <c r="C11" s="2"/>
    </row>
    <row r="12" spans="1:6" x14ac:dyDescent="0.25">
      <c r="C12" s="2"/>
    </row>
    <row r="13" spans="1:6" x14ac:dyDescent="0.25">
      <c r="C13" s="2" t="s">
        <v>11</v>
      </c>
      <c r="E13" s="3">
        <v>8666270</v>
      </c>
    </row>
    <row r="17" spans="4:4" x14ac:dyDescent="0.25">
      <c r="D17" s="8"/>
    </row>
  </sheetData>
  <sheetProtection sheet="1" objects="1" scenarios="1"/>
  <hyperlinks>
    <hyperlink ref="F1" r:id="rId1" xr:uid="{982F47A3-6FC8-425B-9F7F-CCB7FEFC4F17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2023NGallocation</vt:lpstr>
      <vt:lpstr>BaselineData</vt:lpstr>
    </vt:vector>
  </TitlesOfParts>
  <Company>Washington State Department of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Wellemeyer, Abbey (ECY)</dc:creator>
  <cp:lastModifiedBy>Ralston, Alex (B)</cp:lastModifiedBy>
  <dcterms:created xsi:type="dcterms:W3CDTF">2023-06-17T01:08:42Z</dcterms:created>
  <dcterms:modified xsi:type="dcterms:W3CDTF">2023-06-23T17:37:52Z</dcterms:modified>
</cp:coreProperties>
</file>